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<sst xmlns="http://schemas.openxmlformats.org/spreadsheetml/2006/main" count="399" uniqueCount="210">
  <si>
    <t>2021年统筹整合财政涉农资金拨付情况统计表</t>
  </si>
  <si>
    <t>大安市财政局</t>
  </si>
  <si>
    <t>单位：元</t>
  </si>
  <si>
    <t>进帐日期</t>
  </si>
  <si>
    <t>级次</t>
  </si>
  <si>
    <t>进帐金额</t>
  </si>
  <si>
    <t>各科室进专户指标文号</t>
  </si>
  <si>
    <t>文号</t>
  </si>
  <si>
    <t xml:space="preserve">资金内容 </t>
  </si>
  <si>
    <t>拔付时间</t>
  </si>
  <si>
    <t>拔付金额</t>
  </si>
  <si>
    <t>拔付单位及项目</t>
  </si>
  <si>
    <t>余额</t>
  </si>
  <si>
    <t>财政局号</t>
  </si>
  <si>
    <t>扶贫文号</t>
  </si>
  <si>
    <t>2021.7.9</t>
  </si>
  <si>
    <t>中央</t>
  </si>
  <si>
    <t>大财农指[2021]1227</t>
  </si>
  <si>
    <t>吉财农指[2021]276</t>
  </si>
  <si>
    <t>关于预下达2021年中央财政衔接推进乡村振兴补助资金预算的通知</t>
  </si>
  <si>
    <t>2021.8.26</t>
  </si>
  <si>
    <t>大安市45MW“新能源乡村振兴工程”项目</t>
  </si>
  <si>
    <t>大赉乡2021年农村基础设施建设项目</t>
  </si>
  <si>
    <t>大安市太山镇高家村、静山村、跃进村人居环境整治建设项目计划</t>
  </si>
  <si>
    <t>2021.9.15</t>
  </si>
  <si>
    <t>大安市太山镇高家村、静山村、跃进村人居环境整治建设项目第二批计划</t>
  </si>
  <si>
    <t>2021.9.28</t>
  </si>
  <si>
    <t>大赉乡2021年农村基础设施建设项目第二批计划</t>
  </si>
  <si>
    <t>大安市2018年农村饮水安全巩固提升（质保金）建设计划</t>
  </si>
  <si>
    <t>发展改革局大安市45Ｗ“新能源乡村振兴工程”项目建设</t>
  </si>
  <si>
    <t>大安市年中央财政水利发展资金高效节水灌溉项目计划</t>
  </si>
  <si>
    <t>省级</t>
  </si>
  <si>
    <t>吉财农指[2021]278</t>
  </si>
  <si>
    <t>关于预下达2021年省级财政衔接推进乡村振兴补助资金预算的通知</t>
  </si>
  <si>
    <t>2021.10.19</t>
  </si>
  <si>
    <t>2021年两家子镇农村基础设施建设项目</t>
  </si>
  <si>
    <t>2021.11.8</t>
  </si>
  <si>
    <t>2021年农村公路建设项目计划</t>
  </si>
  <si>
    <t>2021.8.24</t>
  </si>
  <si>
    <t>大财建指[2021]1494</t>
  </si>
  <si>
    <t>吉财资环指[2020]1148号</t>
  </si>
  <si>
    <t>关于提前下达中央财政专项扶贫资金（国有贫困林场）的通知</t>
  </si>
  <si>
    <t>2021.8.11</t>
  </si>
  <si>
    <t>市级205000</t>
  </si>
  <si>
    <t>大财农指[2021]1393</t>
  </si>
  <si>
    <t>白财农指[2021]78号</t>
  </si>
  <si>
    <t>关于下达2021年市级财政专项扶贫资金的通知</t>
  </si>
  <si>
    <t>本级</t>
  </si>
  <si>
    <t>本级投入</t>
  </si>
  <si>
    <t>2021.7.23</t>
  </si>
  <si>
    <t>大财农指[2021]1230、1262</t>
  </si>
  <si>
    <t>吉财农指[2020]1299</t>
  </si>
  <si>
    <t>关于提前下达2021年中央农田建设补助资金的通知（直达）</t>
  </si>
  <si>
    <t>2021.11.19</t>
  </si>
  <si>
    <t>国家农村产业融合发展示范园基础设施项目</t>
  </si>
  <si>
    <t>2021.12.8</t>
  </si>
  <si>
    <t>吉财农指[2021]233</t>
  </si>
  <si>
    <t>关于下达2021年中央农田建设补助资金的通知（直达）</t>
  </si>
  <si>
    <t>大财农指[2021]1230</t>
  </si>
  <si>
    <t>吉财农指[2020]1177</t>
  </si>
  <si>
    <t>关于调整2020年农业生产发展专项中央基建投资（高标准农田建设）贫困县统筹整合部分预算的通知</t>
  </si>
  <si>
    <t>2021.9.14</t>
  </si>
  <si>
    <t>新平安镇2019年农村基础设施建设项目</t>
  </si>
  <si>
    <t>大安市2021年“美丽乡村”基础设施建设项目</t>
  </si>
  <si>
    <t>两家子镇 2019年农村基础设施建设项目(质保金)补贴</t>
  </si>
  <si>
    <t>大安市农村改厕建设项目第二批补贴计划</t>
  </si>
  <si>
    <t>2021.11.1</t>
  </si>
  <si>
    <t>月亮泡镇2021年“美丽乡村”基础设施建设项目</t>
  </si>
  <si>
    <t>达舍力镇2021年污水管网建设项目</t>
  </si>
  <si>
    <t>舍力镇2019年农村基础设施建设项目（质保金）</t>
  </si>
  <si>
    <t>烧锅镇乡2019年农村基础设施建设项目（质保金）补贴计划</t>
  </si>
  <si>
    <t>烧锅镇乡2019年（新增）农村公路建设项目（质保金）补贴计划</t>
  </si>
  <si>
    <t>大安市四棵树乡德昌村、双榆树村基础设施建设项目（质保金）</t>
  </si>
  <si>
    <t>2021年两家子镇农村基础设施建设项目第二批计划</t>
  </si>
  <si>
    <t>2021.8.19</t>
  </si>
  <si>
    <t>大财农指[2021]1371</t>
  </si>
  <si>
    <t>吉财农指   [2020]274</t>
  </si>
  <si>
    <t>关于2020年省级乡村振兴专项资金通知（贫困县统筹整合）</t>
  </si>
  <si>
    <t>大安市2020年农村饮水安全巩固提升工程建设计划</t>
  </si>
  <si>
    <t>新平安镇2018年农村公路建设项目（质保金）</t>
  </si>
  <si>
    <t>2022.7.28</t>
  </si>
  <si>
    <t>大安市2021年扶贫贷款贴息</t>
  </si>
  <si>
    <t>中、省</t>
  </si>
  <si>
    <t>大财综指[2021]1430</t>
  </si>
  <si>
    <t>吉财村指[2021]480号</t>
  </si>
  <si>
    <t>关于下达2021年农村厕所革命整村推进财政奖补资金的通知（省265.24中央134.76）</t>
  </si>
  <si>
    <t>大安市农村改厕建设项目补贴计划</t>
  </si>
  <si>
    <t>新平安镇2019年（新增）农村公路建设项目（质保金）</t>
  </si>
  <si>
    <t>新平安镇2019年畅返不畅农村公路建设项目（质保金）</t>
  </si>
  <si>
    <t>2021.12.22</t>
  </si>
  <si>
    <t>烧锅镇乡富国村养殖小区建设项目（质保金）</t>
  </si>
  <si>
    <t>2021.12.24</t>
  </si>
  <si>
    <t>大赉乡2019年畅返不畅农村公路建设项目（质保金）</t>
  </si>
  <si>
    <t>2021.12.23</t>
  </si>
  <si>
    <t>红岗子乡2019年畅返不畅农村公路建设项目（质保金）</t>
  </si>
  <si>
    <t>中</t>
  </si>
  <si>
    <t>大财综指[2021]1429</t>
  </si>
  <si>
    <t>吉财村指[2020]1311号</t>
  </si>
  <si>
    <t>关于提前下达2021年农村综合改革转移支付预算的通知</t>
  </si>
  <si>
    <t>2021.11.16</t>
  </si>
  <si>
    <t>2021年农村危房改造建设项目补贴计划</t>
  </si>
  <si>
    <t>大安市2021年秋季“雨露计划”补贴项目</t>
  </si>
  <si>
    <t>叉干镇2019年农村基础设施建设项目（质保金）补贴计划</t>
  </si>
  <si>
    <t>30、33</t>
  </si>
  <si>
    <t>16、76</t>
  </si>
  <si>
    <t>太山镇2019年畅返不畅农村公路建设项目（质保金）</t>
  </si>
  <si>
    <t>2022.6.12</t>
  </si>
  <si>
    <t>月亮泡镇岔古敖片区综合开发治理项目（质保金）</t>
  </si>
  <si>
    <t>吉财村指[2021]504号</t>
  </si>
  <si>
    <t>关于下达2021年农村综合改革转移支付预算的通知（其中中央605万元，省级1009万元）</t>
  </si>
  <si>
    <t>大安市2021年庭院经济建设项目补贴</t>
  </si>
  <si>
    <t>太山棚膜园区基础设施建设项目</t>
  </si>
  <si>
    <t>太山镇2019年（新增）农村公路建设项目（质保金）</t>
  </si>
  <si>
    <t>2022.8.9</t>
  </si>
  <si>
    <t>22年</t>
  </si>
  <si>
    <t>与吉财农指[2021]331是同一笔钱，进行调整</t>
  </si>
  <si>
    <t>吉财农指[2020]1301号</t>
  </si>
  <si>
    <t>提前下达2021年中央农业生产发展资金（农业部分）</t>
  </si>
  <si>
    <t>关于下达太山镇现代农业示范园区冷链仓储建设项目计划的通知</t>
  </si>
  <si>
    <t>吉财资环指[2020]1241号</t>
  </si>
  <si>
    <t>提前下达2021年中央林业改革发展补助资金</t>
  </si>
  <si>
    <t>2022.7.6</t>
  </si>
  <si>
    <t>关于下达安广镇现代农业示范园区冷链仓储建设项目计划的通知</t>
  </si>
  <si>
    <t>2022.8.18</t>
  </si>
  <si>
    <t>吉财资环指[2021]0007号</t>
  </si>
  <si>
    <t>关于下达2021年中央林业改革发展资金的通知</t>
  </si>
  <si>
    <t>吉财资环指[2020]1035号</t>
  </si>
  <si>
    <t>关于调整2020年中央林业生态保护恢复资金（扶贫统筹）的通知</t>
  </si>
  <si>
    <t>吉财社指[2020]0421号</t>
  </si>
  <si>
    <t>关于调整下达2021年农村危房改造补助资金的通知(直达)</t>
  </si>
  <si>
    <t>吉财粮指[2020]1066号</t>
  </si>
  <si>
    <t>提前下达2021年产量大县奖励资金部分预算</t>
  </si>
  <si>
    <t>大安市2021年退户入区建设养殖小区项目（联合）</t>
  </si>
  <si>
    <t>大安市2021年退户入区建设养殖小区项目（安广）</t>
  </si>
  <si>
    <t>大安市2020年农村饮水安全巩固提升工程</t>
  </si>
  <si>
    <t>大安市2021年农村饮水安全巩固提升工程</t>
  </si>
  <si>
    <t>大安市2021年农村饮水安全巩固提升工程（信息化建设项目）</t>
  </si>
  <si>
    <t>2022.5.30</t>
  </si>
  <si>
    <t>2022.7.8</t>
  </si>
  <si>
    <t>2022.9.7</t>
  </si>
  <si>
    <t>大安市2021年退户入区建设养殖小区项目（龙沼）</t>
  </si>
  <si>
    <t>2022.11.9</t>
  </si>
  <si>
    <t>2022.11.28</t>
  </si>
  <si>
    <t>大安市中央财政水利发展资金高效节水灌溉项目</t>
  </si>
  <si>
    <t>吉财粮指[2021]0315号</t>
  </si>
  <si>
    <t>关于拨付2021年产粮大县奖励资金的通知</t>
  </si>
  <si>
    <t>海坨乡承泄区北部围堤工程</t>
  </si>
  <si>
    <t>新平安镇农网改造提升建设项目</t>
  </si>
  <si>
    <t>吉财粮指[2021]0316号</t>
  </si>
  <si>
    <t>关于拨付2021年产粮大县奖励资金的通知（脱贫县涉农资金统筹整合部分）</t>
  </si>
  <si>
    <t>舍力镇2021年污水管网建设项目</t>
  </si>
  <si>
    <t>丰收镇2019年农村基础设施建设项目（质保金）</t>
  </si>
  <si>
    <t>太山镇2019年农村基础设施建设项目（质保金）</t>
  </si>
  <si>
    <t>四棵树乡2019年畅返不畅农村公路建设项目（质保金）</t>
  </si>
  <si>
    <t>吉财粮指[2020]0708号</t>
  </si>
  <si>
    <t>关于拨付2020年产粮大县奖励资金的通知（国家级贫困县涉农资金整合部分）</t>
  </si>
  <si>
    <t>大安市查干湖周边村屯生态修复项目</t>
  </si>
  <si>
    <t>吉财粮指[2020]1197号</t>
  </si>
  <si>
    <t>提前下达2021年生猪调出大县奖励资金（省级统筹部分</t>
  </si>
  <si>
    <t>吉财粮指〔2021〕0225号</t>
  </si>
  <si>
    <t>关于下达2021年生猪调出大县奖励资金(省级统筹部分）的通知</t>
  </si>
  <si>
    <t>吉财农指[2020]1300号</t>
  </si>
  <si>
    <t>提前下达2021年中央农业资源及生态保护补助资金（农业部分）</t>
  </si>
  <si>
    <t>省</t>
  </si>
  <si>
    <t>吉财农指[2021]0157号</t>
  </si>
  <si>
    <t>关于预下达2021年省级水利发展补助资金（小型水库移民部分）的通知</t>
  </si>
  <si>
    <t>吉财党政指[2020]1133号</t>
  </si>
  <si>
    <t>关于提前下达2021年吉林省少数民族发展补助资金 (涉农统筹整合部分）指标的通知</t>
  </si>
  <si>
    <t>吉财建指[2020]1345号</t>
  </si>
  <si>
    <t>关于下达农村饮水安全工程资金的通知(直达)</t>
  </si>
  <si>
    <t>2021.12.7</t>
  </si>
  <si>
    <t>吉财农指[2020]1150号</t>
  </si>
  <si>
    <t>提前预下达2021年省级乡村振兴专项资金的通知</t>
  </si>
  <si>
    <t>2022.9.27</t>
  </si>
  <si>
    <t>大安市2021年“美丽乡村”基础设施建设项目（联合）</t>
  </si>
  <si>
    <t>吉财农指[2020]0423号</t>
  </si>
  <si>
    <t>关于下达2021年省级乡村振兴专项资金的通知</t>
  </si>
  <si>
    <t>大安市农村改厕建设项目</t>
  </si>
  <si>
    <t>四棵树乡2021年农村基础设施建设项目</t>
  </si>
  <si>
    <t>大安市2021年“美丽乡村”基础设施建设项目（舍力）</t>
  </si>
  <si>
    <t>2022.10.10</t>
  </si>
  <si>
    <t>吉财建指[2021]869号</t>
  </si>
  <si>
    <t>关于下2021年度车辆购置税第一批（农村公路建设整合部分）的通知</t>
  </si>
  <si>
    <t>2022.7.20</t>
  </si>
  <si>
    <t>利息</t>
  </si>
  <si>
    <t>3月</t>
  </si>
  <si>
    <t>2021.6.25</t>
  </si>
  <si>
    <t>雨露计划（各乡镇附表）</t>
  </si>
  <si>
    <t>达烧锅镇乡2019年畅返不畅农村公路建设项目（质保金）补贴计划</t>
  </si>
  <si>
    <t>2021.7.30</t>
  </si>
  <si>
    <t>本级扶贫</t>
  </si>
  <si>
    <t>大安市太山镇幸福村、山湾村基础设施建设项目（质保金）补贴计划</t>
  </si>
  <si>
    <t>四棵树乡2019年农村基础设施建设项目（质保金）补贴</t>
  </si>
  <si>
    <t>联合乡2019年年畅返不畅农村公路项目(质保金)补贴计划</t>
  </si>
  <si>
    <t>联合乡2019年农村基础设施建设项目(质保金)补贴计划</t>
  </si>
  <si>
    <t>大安市联合乡长虹村、红旗村基础设施建设项目（质保金）补贴计划</t>
  </si>
  <si>
    <t>联合乡2019年（新增）农村公路建设项目（质保金）补贴计划</t>
  </si>
  <si>
    <t>海坨乡2019年农村基础设施建设项目（质保金）补贴计划</t>
  </si>
  <si>
    <t>乐胜乡2019年农村基础设施建设项目（质保金）补贴</t>
  </si>
  <si>
    <t>两家子镇2019年畅返不畅农村公路项目(质保金)补贴</t>
  </si>
  <si>
    <t>两家子镇2019年(新增)农村公路建设项目(质保金)补贴</t>
  </si>
  <si>
    <t>舍力镇2019年畅返不畅农村公路建设项目（质保金）补贴</t>
  </si>
  <si>
    <t>乐胜乡2019年畅返不畅农村公路建设项目（质保金）补贴</t>
  </si>
  <si>
    <t>乐胜乡2019年（新增）农村公路建设项目（质保金）补贴</t>
  </si>
  <si>
    <t>舍力镇2019年（新增）农村公路建设项目（质保金）补贴</t>
  </si>
  <si>
    <t>龙沼镇2019年农村基础设施建设项目（质保金）</t>
  </si>
  <si>
    <t>2021.11.3</t>
  </si>
  <si>
    <t>沼镇2019年畅返不畅农村公路建设项目（质保金</t>
  </si>
  <si>
    <t>烧锅镇乡贫困村环境整治村屯路边硬化项目（质保金）补贴计划</t>
  </si>
  <si>
    <t>合计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</si>
</sst>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.00_ "/>
    <numFmt numFmtId="178" formatCode="0.00_ "/>
    <numFmt numFmtId="179" formatCode="0.00_);[Red]\(0.00\)"/>
    <numFmt numFmtId="180" formatCode="#,##0_ "/>
    <numFmt numFmtId="181" formatCode="0_ "/>
    <numFmt numFmtId="182" formatCode="#,##0.000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15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25" fillId="15" borderId="16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1" fillId="0" borderId="0"/>
  </cellStyleXfs>
  <cellXfs count="10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1" xfId="0" applyFont="1" applyFill="1" applyBorder="1" applyAlignment="1">
      <alignment vertical="center"/>
    </xf>
    <xf numFmtId="176" fontId="1" fillId="3" borderId="0" xfId="0" applyNumberFormat="1" applyFont="1" applyFill="1" applyAlignment="1">
      <alignment horizontal="center" vertical="center"/>
    </xf>
    <xf numFmtId="176" fontId="1" fillId="3" borderId="0" xfId="0" applyNumberFormat="1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176" fontId="0" fillId="3" borderId="0" xfId="0" applyNumberFormat="1" applyFont="1" applyFill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77" fontId="3" fillId="3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178" fontId="6" fillId="3" borderId="1" xfId="0" applyNumberFormat="1" applyFont="1" applyFill="1" applyBorder="1" applyAlignment="1">
      <alignment vertical="center" wrapText="1"/>
    </xf>
    <xf numFmtId="178" fontId="7" fillId="3" borderId="1" xfId="50" applyNumberFormat="1" applyFont="1" applyFill="1" applyBorder="1" applyAlignment="1">
      <alignment horizontal="center" vertical="center" wrapText="1"/>
    </xf>
    <xf numFmtId="178" fontId="2" fillId="3" borderId="1" xfId="0" applyNumberFormat="1" applyFont="1" applyFill="1" applyBorder="1" applyAlignment="1">
      <alignment horizontal="center" vertical="center" wrapText="1"/>
    </xf>
    <xf numFmtId="178" fontId="0" fillId="3" borderId="1" xfId="0" applyNumberFormat="1" applyFont="1" applyFill="1" applyBorder="1" applyAlignment="1">
      <alignment vertical="center" wrapText="1"/>
    </xf>
    <xf numFmtId="178" fontId="7" fillId="3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179" fontId="0" fillId="3" borderId="4" xfId="0" applyNumberFormat="1" applyFont="1" applyFill="1" applyBorder="1" applyAlignment="1">
      <alignment horizontal="center" vertical="center" wrapText="1"/>
    </xf>
    <xf numFmtId="179" fontId="0" fillId="3" borderId="1" xfId="0" applyNumberFormat="1" applyFont="1" applyFill="1" applyBorder="1" applyAlignment="1">
      <alignment horizontal="center" vertical="center" wrapText="1"/>
    </xf>
    <xf numFmtId="179" fontId="3" fillId="3" borderId="3" xfId="0" applyNumberFormat="1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180" fontId="2" fillId="3" borderId="5" xfId="0" applyNumberFormat="1" applyFont="1" applyFill="1" applyBorder="1" applyAlignment="1">
      <alignment horizontal="center" vertical="center"/>
    </xf>
    <xf numFmtId="180" fontId="3" fillId="3" borderId="1" xfId="0" applyNumberFormat="1" applyFont="1" applyFill="1" applyBorder="1" applyAlignment="1">
      <alignment horizontal="left" vertical="center"/>
    </xf>
    <xf numFmtId="181" fontId="2" fillId="3" borderId="5" xfId="0" applyNumberFormat="1" applyFont="1" applyFill="1" applyBorder="1" applyAlignment="1">
      <alignment horizontal="center" vertical="center"/>
    </xf>
    <xf numFmtId="181" fontId="3" fillId="3" borderId="1" xfId="0" applyNumberFormat="1" applyFont="1" applyFill="1" applyBorder="1" applyAlignment="1">
      <alignment horizontal="left" vertical="center"/>
    </xf>
    <xf numFmtId="181" fontId="2" fillId="3" borderId="6" xfId="0" applyNumberFormat="1" applyFont="1" applyFill="1" applyBorder="1" applyAlignment="1">
      <alignment horizontal="center" vertical="center"/>
    </xf>
    <xf numFmtId="180" fontId="2" fillId="3" borderId="6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182" fontId="2" fillId="3" borderId="1" xfId="0" applyNumberFormat="1" applyFont="1" applyFill="1" applyBorder="1" applyAlignment="1">
      <alignment horizontal="center" vertical="center"/>
    </xf>
    <xf numFmtId="181" fontId="3" fillId="3" borderId="5" xfId="0" applyNumberFormat="1" applyFont="1" applyFill="1" applyBorder="1" applyAlignment="1">
      <alignment horizontal="left" vertical="center"/>
    </xf>
    <xf numFmtId="181" fontId="3" fillId="2" borderId="1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 wrapText="1"/>
    </xf>
    <xf numFmtId="0" fontId="4" fillId="3" borderId="1" xfId="43" applyFont="1" applyFill="1" applyBorder="1" applyAlignment="1">
      <alignment horizontal="left" vertical="center" wrapText="1"/>
    </xf>
    <xf numFmtId="176" fontId="2" fillId="3" borderId="8" xfId="0" applyNumberFormat="1" applyFont="1" applyFill="1" applyBorder="1" applyAlignment="1">
      <alignment horizontal="center" vertical="center"/>
    </xf>
    <xf numFmtId="177" fontId="2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178" fontId="7" fillId="3" borderId="8" xfId="0" applyNumberFormat="1" applyFont="1" applyFill="1" applyBorder="1" applyAlignment="1">
      <alignment horizontal="center" vertical="center" wrapText="1"/>
    </xf>
    <xf numFmtId="178" fontId="2" fillId="3" borderId="8" xfId="0" applyNumberFormat="1" applyFont="1" applyFill="1" applyBorder="1" applyAlignment="1">
      <alignment horizontal="center" vertical="center" wrapText="1"/>
    </xf>
    <xf numFmtId="176" fontId="7" fillId="3" borderId="8" xfId="0" applyNumberFormat="1" applyFont="1" applyFill="1" applyBorder="1" applyAlignment="1">
      <alignment horizontal="center" vertical="center" wrapText="1"/>
    </xf>
    <xf numFmtId="176" fontId="2" fillId="3" borderId="8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/>
    </xf>
    <xf numFmtId="177" fontId="2" fillId="3" borderId="3" xfId="0" applyNumberFormat="1" applyFont="1" applyFill="1" applyBorder="1" applyAlignment="1">
      <alignment horizontal="center" vertical="center"/>
    </xf>
    <xf numFmtId="177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177" fontId="2" fillId="3" borderId="9" xfId="0" applyNumberFormat="1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/>
    </xf>
    <xf numFmtId="176" fontId="2" fillId="3" borderId="9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vertical="center"/>
    </xf>
    <xf numFmtId="176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181" fontId="2" fillId="3" borderId="10" xfId="0" applyNumberFormat="1" applyFont="1" applyFill="1" applyBorder="1" applyAlignment="1">
      <alignment horizontal="center" vertical="center"/>
    </xf>
    <xf numFmtId="179" fontId="2" fillId="3" borderId="3" xfId="0" applyNumberFormat="1" applyFont="1" applyFill="1" applyBorder="1" applyAlignment="1">
      <alignment horizontal="left" vertical="center" wrapText="1"/>
    </xf>
    <xf numFmtId="176" fontId="2" fillId="3" borderId="3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/>
    </xf>
    <xf numFmtId="179" fontId="2" fillId="3" borderId="9" xfId="0" applyNumberFormat="1" applyFont="1" applyFill="1" applyBorder="1" applyAlignment="1">
      <alignment horizontal="left" vertical="center" wrapText="1"/>
    </xf>
    <xf numFmtId="181" fontId="2" fillId="3" borderId="2" xfId="0" applyNumberFormat="1" applyFont="1" applyFill="1" applyBorder="1" applyAlignment="1">
      <alignment horizontal="right" vertical="center"/>
    </xf>
    <xf numFmtId="181" fontId="2" fillId="3" borderId="1" xfId="0" applyNumberFormat="1" applyFont="1" applyFill="1" applyBorder="1" applyAlignment="1">
      <alignment horizontal="right" vertical="center"/>
    </xf>
    <xf numFmtId="176" fontId="2" fillId="3" borderId="0" xfId="0" applyNumberFormat="1" applyFont="1" applyFill="1" applyAlignment="1">
      <alignment vertical="center"/>
    </xf>
    <xf numFmtId="179" fontId="2" fillId="3" borderId="1" xfId="0" applyNumberFormat="1" applyFont="1" applyFill="1" applyBorder="1" applyAlignment="1">
      <alignment horizontal="left" vertical="center" wrapText="1"/>
    </xf>
    <xf numFmtId="176" fontId="2" fillId="3" borderId="1" xfId="0" applyNumberFormat="1" applyFont="1" applyFill="1" applyBorder="1" applyAlignment="1">
      <alignment vertical="center"/>
    </xf>
    <xf numFmtId="181" fontId="2" fillId="3" borderId="2" xfId="0" applyNumberFormat="1" applyFont="1" applyFill="1" applyBorder="1" applyAlignment="1">
      <alignment vertical="center"/>
    </xf>
    <xf numFmtId="181" fontId="2" fillId="3" borderId="5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7" fontId="2" fillId="3" borderId="1" xfId="0" applyNumberFormat="1" applyFont="1" applyFill="1" applyBorder="1" applyAlignment="1">
      <alignment vertical="center"/>
    </xf>
    <xf numFmtId="181" fontId="2" fillId="3" borderId="1" xfId="0" applyNumberFormat="1" applyFont="1" applyFill="1" applyBorder="1" applyAlignment="1">
      <alignment vertical="center"/>
    </xf>
    <xf numFmtId="181" fontId="2" fillId="3" borderId="6" xfId="0" applyNumberFormat="1" applyFont="1" applyFill="1" applyBorder="1" applyAlignment="1">
      <alignment vertical="center"/>
    </xf>
    <xf numFmtId="181" fontId="3" fillId="3" borderId="1" xfId="0" applyNumberFormat="1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网点新增装修改造-土建、备品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35"/>
  <sheetViews>
    <sheetView tabSelected="1" topLeftCell="A129" workbookViewId="0">
      <selection activeCell="F144" sqref="F144"/>
    </sheetView>
  </sheetViews>
  <sheetFormatPr defaultColWidth="9" defaultRowHeight="13.5"/>
  <cols>
    <col min="1" max="1" width="8.25" style="1" customWidth="1"/>
    <col min="2" max="2" width="3.875" style="2" customWidth="1"/>
    <col min="3" max="3" width="15.75" style="3" customWidth="1"/>
    <col min="4" max="4" width="9.75" style="4" customWidth="1"/>
    <col min="5" max="5" width="11" style="2" customWidth="1"/>
    <col min="6" max="6" width="22.25" style="2" customWidth="1"/>
    <col min="7" max="7" width="10" style="2" customWidth="1"/>
    <col min="8" max="8" width="15.375" style="2" customWidth="1"/>
    <col min="9" max="9" width="19" style="5" customWidth="1"/>
    <col min="10" max="10" width="14.625" style="2" customWidth="1"/>
    <col min="11" max="11" width="5.5" style="2" customWidth="1"/>
    <col min="12" max="12" width="4.5" style="6" customWidth="1"/>
    <col min="13" max="13" width="9" style="2"/>
    <col min="14" max="16382" width="9" style="1"/>
  </cols>
  <sheetData>
    <row r="1" s="1" customFormat="1" ht="22.5" spans="1:252">
      <c r="A1" s="7" t="s">
        <v>0</v>
      </c>
      <c r="B1" s="7"/>
      <c r="C1" s="7"/>
      <c r="D1" s="8"/>
      <c r="E1" s="7"/>
      <c r="F1" s="7"/>
      <c r="G1" s="7"/>
      <c r="H1" s="7"/>
      <c r="I1" s="8"/>
      <c r="J1" s="7"/>
      <c r="K1" s="7"/>
      <c r="L1" s="37"/>
      <c r="M1" s="38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</row>
    <row r="2" s="1" customFormat="1" ht="27" customHeight="1" spans="1:252">
      <c r="A2" s="3" t="s">
        <v>1</v>
      </c>
      <c r="B2" s="3"/>
      <c r="C2" s="9"/>
      <c r="D2" s="10"/>
      <c r="E2" s="9"/>
      <c r="F2" s="11"/>
      <c r="G2" s="12"/>
      <c r="H2" s="13" t="s">
        <v>2</v>
      </c>
      <c r="I2" s="40"/>
      <c r="J2" s="40"/>
      <c r="K2" s="40"/>
      <c r="L2" s="41"/>
      <c r="M2" s="38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</row>
    <row r="3" s="1" customFormat="1" ht="33" customHeight="1" spans="1:252">
      <c r="A3" s="14" t="s">
        <v>3</v>
      </c>
      <c r="B3" s="15" t="s">
        <v>4</v>
      </c>
      <c r="C3" s="16" t="s">
        <v>5</v>
      </c>
      <c r="D3" s="17" t="s">
        <v>6</v>
      </c>
      <c r="E3" s="17" t="s">
        <v>7</v>
      </c>
      <c r="F3" s="18" t="s">
        <v>8</v>
      </c>
      <c r="G3" s="19" t="s">
        <v>9</v>
      </c>
      <c r="H3" s="17" t="s">
        <v>10</v>
      </c>
      <c r="I3" s="42" t="s">
        <v>11</v>
      </c>
      <c r="J3" s="17" t="s">
        <v>12</v>
      </c>
      <c r="K3" s="43" t="s">
        <v>13</v>
      </c>
      <c r="L3" s="44" t="s">
        <v>14</v>
      </c>
      <c r="M3" s="45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  <c r="IK3" s="46"/>
      <c r="IL3" s="46"/>
      <c r="IM3" s="46"/>
      <c r="IN3" s="46"/>
      <c r="IO3" s="46"/>
      <c r="IP3" s="46"/>
      <c r="IQ3" s="46"/>
      <c r="IR3" s="46"/>
    </row>
    <row r="4" s="1" customFormat="1" ht="36" spans="1:252">
      <c r="A4" s="20" t="s">
        <v>15</v>
      </c>
      <c r="B4" s="21" t="s">
        <v>16</v>
      </c>
      <c r="C4" s="22">
        <v>96900000</v>
      </c>
      <c r="D4" s="23" t="s">
        <v>17</v>
      </c>
      <c r="E4" s="23" t="s">
        <v>18</v>
      </c>
      <c r="F4" s="23" t="s">
        <v>19</v>
      </c>
      <c r="G4" s="22" t="s">
        <v>20</v>
      </c>
      <c r="H4" s="24">
        <v>32000000</v>
      </c>
      <c r="I4" s="47" t="s">
        <v>21</v>
      </c>
      <c r="J4" s="22">
        <f>C4-H4-H5-H6-H7-H8-H9-H10-H11-H12</f>
        <v>0</v>
      </c>
      <c r="K4" s="48">
        <v>3</v>
      </c>
      <c r="L4" s="49">
        <v>3</v>
      </c>
      <c r="M4" s="45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</row>
    <row r="5" s="1" customFormat="1" ht="24" spans="1:252">
      <c r="A5" s="20"/>
      <c r="B5" s="21"/>
      <c r="C5" s="22"/>
      <c r="D5" s="23"/>
      <c r="E5" s="23"/>
      <c r="F5" s="23"/>
      <c r="G5" s="22" t="s">
        <v>20</v>
      </c>
      <c r="H5" s="25">
        <v>1428754</v>
      </c>
      <c r="I5" s="47" t="s">
        <v>22</v>
      </c>
      <c r="J5" s="22"/>
      <c r="K5" s="48">
        <v>4</v>
      </c>
      <c r="L5" s="49">
        <v>9</v>
      </c>
      <c r="M5" s="45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</row>
    <row r="6" s="1" customFormat="1" ht="41" customHeight="1" spans="1:252">
      <c r="A6" s="20"/>
      <c r="B6" s="21"/>
      <c r="C6" s="22"/>
      <c r="D6" s="23"/>
      <c r="E6" s="23"/>
      <c r="F6" s="23"/>
      <c r="G6" s="22" t="s">
        <v>20</v>
      </c>
      <c r="H6" s="25">
        <v>1670690</v>
      </c>
      <c r="I6" s="47" t="s">
        <v>23</v>
      </c>
      <c r="J6" s="22"/>
      <c r="K6" s="50">
        <v>5</v>
      </c>
      <c r="L6" s="51">
        <v>10.14</v>
      </c>
      <c r="M6" s="45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</row>
    <row r="7" s="1" customFormat="1" ht="38" customHeight="1" spans="1:252">
      <c r="A7" s="20"/>
      <c r="B7" s="21"/>
      <c r="C7" s="22"/>
      <c r="D7" s="23"/>
      <c r="E7" s="23"/>
      <c r="F7" s="23"/>
      <c r="G7" s="22" t="s">
        <v>24</v>
      </c>
      <c r="H7" s="25">
        <f>4000000-H6</f>
        <v>2329310</v>
      </c>
      <c r="I7" s="47" t="s">
        <v>25</v>
      </c>
      <c r="J7" s="22"/>
      <c r="K7" s="50">
        <v>5</v>
      </c>
      <c r="L7" s="51">
        <v>14</v>
      </c>
      <c r="M7" s="45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</row>
    <row r="8" s="1" customFormat="1" ht="39" customHeight="1" spans="1:252">
      <c r="A8" s="20"/>
      <c r="B8" s="21"/>
      <c r="C8" s="22"/>
      <c r="D8" s="23"/>
      <c r="E8" s="23"/>
      <c r="F8" s="23"/>
      <c r="G8" s="22" t="s">
        <v>24</v>
      </c>
      <c r="H8" s="25">
        <v>1081690</v>
      </c>
      <c r="I8" s="47" t="s">
        <v>25</v>
      </c>
      <c r="J8" s="22"/>
      <c r="K8" s="50">
        <v>5</v>
      </c>
      <c r="L8" s="51">
        <v>14</v>
      </c>
      <c r="M8" s="45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</row>
    <row r="9" s="1" customFormat="1" ht="29" customHeight="1" spans="1:252">
      <c r="A9" s="20"/>
      <c r="B9" s="21"/>
      <c r="C9" s="22"/>
      <c r="D9" s="23"/>
      <c r="E9" s="23"/>
      <c r="F9" s="23"/>
      <c r="G9" s="22" t="s">
        <v>26</v>
      </c>
      <c r="H9" s="25">
        <v>2381256</v>
      </c>
      <c r="I9" s="47" t="s">
        <v>27</v>
      </c>
      <c r="J9" s="22"/>
      <c r="K9" s="48">
        <v>7</v>
      </c>
      <c r="L9" s="49">
        <v>17</v>
      </c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</row>
    <row r="10" s="1" customFormat="1" ht="34" customHeight="1" spans="1:252">
      <c r="A10" s="20"/>
      <c r="B10" s="21"/>
      <c r="C10" s="22"/>
      <c r="D10" s="23"/>
      <c r="E10" s="23"/>
      <c r="F10" s="23"/>
      <c r="G10" s="22" t="s">
        <v>26</v>
      </c>
      <c r="H10" s="25">
        <v>4800000</v>
      </c>
      <c r="I10" s="47" t="s">
        <v>28</v>
      </c>
      <c r="J10" s="23"/>
      <c r="K10" s="50">
        <v>8</v>
      </c>
      <c r="L10" s="49">
        <v>5</v>
      </c>
      <c r="M10" s="45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</row>
    <row r="11" s="1" customFormat="1" ht="34" customHeight="1" spans="1:252">
      <c r="A11" s="20"/>
      <c r="B11" s="21"/>
      <c r="C11" s="22"/>
      <c r="D11" s="23"/>
      <c r="E11" s="23"/>
      <c r="F11" s="23"/>
      <c r="G11" s="22" t="s">
        <v>26</v>
      </c>
      <c r="H11" s="25">
        <v>20208300</v>
      </c>
      <c r="I11" s="47" t="s">
        <v>29</v>
      </c>
      <c r="J11" s="22"/>
      <c r="K11" s="50">
        <v>10</v>
      </c>
      <c r="L11" s="51">
        <v>26</v>
      </c>
      <c r="M11" s="45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  <c r="IR11" s="46"/>
    </row>
    <row r="12" s="1" customFormat="1" ht="35" customHeight="1" spans="1:252">
      <c r="A12" s="20"/>
      <c r="B12" s="21"/>
      <c r="C12" s="22"/>
      <c r="D12" s="23"/>
      <c r="E12" s="23"/>
      <c r="F12" s="23"/>
      <c r="G12" s="23" t="s">
        <v>26</v>
      </c>
      <c r="H12" s="25">
        <v>31000000</v>
      </c>
      <c r="I12" s="47" t="s">
        <v>30</v>
      </c>
      <c r="J12" s="23"/>
      <c r="K12" s="52">
        <v>9</v>
      </c>
      <c r="L12" s="51">
        <v>7</v>
      </c>
      <c r="M12" s="45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  <c r="IR12" s="46"/>
    </row>
    <row r="13" s="1" customFormat="1" ht="32" customHeight="1" spans="1:252">
      <c r="A13" s="20" t="s">
        <v>15</v>
      </c>
      <c r="B13" s="21" t="s">
        <v>31</v>
      </c>
      <c r="C13" s="22">
        <v>51920000</v>
      </c>
      <c r="D13" s="23" t="s">
        <v>17</v>
      </c>
      <c r="E13" s="23" t="s">
        <v>32</v>
      </c>
      <c r="F13" s="23" t="s">
        <v>33</v>
      </c>
      <c r="G13" s="22" t="s">
        <v>20</v>
      </c>
      <c r="H13" s="24">
        <v>31000000</v>
      </c>
      <c r="I13" s="47" t="s">
        <v>21</v>
      </c>
      <c r="J13" s="22">
        <f>C13-H13-H14-H15</f>
        <v>0</v>
      </c>
      <c r="K13" s="48">
        <v>3</v>
      </c>
      <c r="L13" s="49">
        <v>3</v>
      </c>
      <c r="M13" s="45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  <c r="IL13" s="46"/>
      <c r="IM13" s="46"/>
      <c r="IN13" s="46"/>
      <c r="IO13" s="46"/>
      <c r="IP13" s="46"/>
      <c r="IQ13" s="46"/>
      <c r="IR13" s="46"/>
    </row>
    <row r="14" s="1" customFormat="1" ht="24" customHeight="1" spans="1:252">
      <c r="A14" s="20"/>
      <c r="B14" s="21"/>
      <c r="C14" s="22"/>
      <c r="D14" s="23"/>
      <c r="E14" s="23"/>
      <c r="F14" s="23"/>
      <c r="G14" s="23" t="s">
        <v>34</v>
      </c>
      <c r="H14" s="25">
        <v>1767350</v>
      </c>
      <c r="I14" s="47" t="s">
        <v>35</v>
      </c>
      <c r="J14" s="23"/>
      <c r="K14" s="52">
        <v>27</v>
      </c>
      <c r="L14" s="51">
        <v>21</v>
      </c>
      <c r="M14" s="45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  <c r="IR14" s="46"/>
    </row>
    <row r="15" s="1" customFormat="1" ht="21" customHeight="1" spans="1:252">
      <c r="A15" s="20"/>
      <c r="B15" s="21"/>
      <c r="C15" s="22"/>
      <c r="D15" s="23"/>
      <c r="E15" s="23"/>
      <c r="F15" s="23"/>
      <c r="G15" s="23" t="s">
        <v>36</v>
      </c>
      <c r="H15" s="26">
        <v>19152650</v>
      </c>
      <c r="I15" s="47" t="s">
        <v>37</v>
      </c>
      <c r="J15" s="23"/>
      <c r="K15" s="52">
        <v>41</v>
      </c>
      <c r="L15" s="51">
        <v>43</v>
      </c>
      <c r="M15" s="45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  <c r="IK15" s="46"/>
      <c r="IL15" s="46"/>
      <c r="IM15" s="46"/>
      <c r="IN15" s="46"/>
      <c r="IO15" s="46"/>
      <c r="IP15" s="46"/>
      <c r="IQ15" s="46"/>
      <c r="IR15" s="46"/>
    </row>
    <row r="16" s="1" customFormat="1" ht="36" spans="1:252">
      <c r="A16" s="20" t="s">
        <v>38</v>
      </c>
      <c r="B16" s="21" t="s">
        <v>16</v>
      </c>
      <c r="C16" s="22">
        <v>850000</v>
      </c>
      <c r="D16" s="23" t="s">
        <v>39</v>
      </c>
      <c r="E16" s="23" t="s">
        <v>40</v>
      </c>
      <c r="F16" s="23" t="s">
        <v>41</v>
      </c>
      <c r="G16" s="23" t="s">
        <v>36</v>
      </c>
      <c r="H16" s="26">
        <v>850000</v>
      </c>
      <c r="I16" s="47" t="s">
        <v>37</v>
      </c>
      <c r="J16" s="23">
        <f t="shared" ref="J16:J18" si="0">C16-H16</f>
        <v>0</v>
      </c>
      <c r="K16" s="52">
        <v>41</v>
      </c>
      <c r="L16" s="51">
        <v>43</v>
      </c>
      <c r="M16" s="45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  <c r="II16" s="46"/>
      <c r="IJ16" s="46"/>
      <c r="IK16" s="46"/>
      <c r="IL16" s="46"/>
      <c r="IM16" s="46"/>
      <c r="IN16" s="46"/>
      <c r="IO16" s="46"/>
      <c r="IP16" s="46"/>
      <c r="IQ16" s="46"/>
      <c r="IR16" s="46"/>
    </row>
    <row r="17" s="1" customFormat="1" ht="29" customHeight="1" spans="1:252">
      <c r="A17" s="20" t="s">
        <v>42</v>
      </c>
      <c r="B17" s="21" t="s">
        <v>43</v>
      </c>
      <c r="C17" s="22">
        <v>205000</v>
      </c>
      <c r="D17" s="23" t="s">
        <v>44</v>
      </c>
      <c r="E17" s="23" t="s">
        <v>45</v>
      </c>
      <c r="F17" s="23" t="s">
        <v>46</v>
      </c>
      <c r="G17" s="23" t="s">
        <v>36</v>
      </c>
      <c r="H17" s="26">
        <v>205000</v>
      </c>
      <c r="I17" s="47" t="s">
        <v>37</v>
      </c>
      <c r="J17" s="23">
        <f t="shared" si="0"/>
        <v>0</v>
      </c>
      <c r="K17" s="52">
        <v>41</v>
      </c>
      <c r="L17" s="51">
        <v>43</v>
      </c>
      <c r="M17" s="45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  <c r="IO17" s="46"/>
      <c r="IP17" s="46"/>
      <c r="IQ17" s="46"/>
      <c r="IR17" s="46"/>
    </row>
    <row r="18" s="1" customFormat="1" ht="24" spans="1:252">
      <c r="A18" s="20" t="s">
        <v>34</v>
      </c>
      <c r="B18" s="27" t="s">
        <v>47</v>
      </c>
      <c r="C18" s="22">
        <v>15000000</v>
      </c>
      <c r="D18" s="23"/>
      <c r="E18" s="23"/>
      <c r="F18" s="23" t="s">
        <v>48</v>
      </c>
      <c r="G18" s="23" t="s">
        <v>36</v>
      </c>
      <c r="H18" s="26">
        <v>15000000</v>
      </c>
      <c r="I18" s="47" t="s">
        <v>37</v>
      </c>
      <c r="J18" s="23">
        <f t="shared" si="0"/>
        <v>0</v>
      </c>
      <c r="K18" s="52">
        <v>41</v>
      </c>
      <c r="L18" s="51">
        <v>43</v>
      </c>
      <c r="M18" s="45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  <c r="IO18" s="46"/>
      <c r="IP18" s="46"/>
      <c r="IQ18" s="46"/>
      <c r="IR18" s="46"/>
    </row>
    <row r="19" s="1" customFormat="1" ht="36" spans="1:252">
      <c r="A19" s="20" t="s">
        <v>49</v>
      </c>
      <c r="B19" s="21" t="s">
        <v>16</v>
      </c>
      <c r="C19" s="22">
        <v>74400000</v>
      </c>
      <c r="D19" s="23" t="s">
        <v>50</v>
      </c>
      <c r="E19" s="23" t="s">
        <v>51</v>
      </c>
      <c r="F19" s="23" t="s">
        <v>52</v>
      </c>
      <c r="G19" s="23" t="s">
        <v>36</v>
      </c>
      <c r="H19" s="26">
        <v>21300000</v>
      </c>
      <c r="I19" s="47" t="s">
        <v>37</v>
      </c>
      <c r="J19" s="23">
        <f>C19-H19-H20-H21</f>
        <v>0</v>
      </c>
      <c r="K19" s="53">
        <v>41</v>
      </c>
      <c r="L19" s="49">
        <v>43</v>
      </c>
      <c r="M19" s="45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  <c r="HW19" s="46"/>
      <c r="HX19" s="46"/>
      <c r="HY19" s="46"/>
      <c r="HZ19" s="46"/>
      <c r="IA19" s="46"/>
      <c r="IB19" s="46"/>
      <c r="IC19" s="46"/>
      <c r="ID19" s="46"/>
      <c r="IE19" s="46"/>
      <c r="IF19" s="46"/>
      <c r="IG19" s="46"/>
      <c r="IH19" s="46"/>
      <c r="II19" s="46"/>
      <c r="IJ19" s="46"/>
      <c r="IK19" s="46"/>
      <c r="IL19" s="46"/>
      <c r="IM19" s="46"/>
      <c r="IN19" s="46"/>
      <c r="IO19" s="46"/>
      <c r="IP19" s="46"/>
      <c r="IQ19" s="46"/>
      <c r="IR19" s="46"/>
    </row>
    <row r="20" s="1" customFormat="1" ht="40" customHeight="1" spans="1:252">
      <c r="A20" s="20"/>
      <c r="B20" s="21"/>
      <c r="C20" s="22"/>
      <c r="D20" s="23"/>
      <c r="E20" s="23"/>
      <c r="F20" s="23"/>
      <c r="G20" s="23" t="s">
        <v>53</v>
      </c>
      <c r="H20" s="24">
        <v>9344000</v>
      </c>
      <c r="I20" s="47" t="s">
        <v>54</v>
      </c>
      <c r="J20" s="23"/>
      <c r="K20" s="50">
        <v>48</v>
      </c>
      <c r="L20" s="51">
        <v>4</v>
      </c>
      <c r="M20" s="45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46"/>
      <c r="HY20" s="46"/>
      <c r="HZ20" s="46"/>
      <c r="IA20" s="46"/>
      <c r="IB20" s="46"/>
      <c r="IC20" s="46"/>
      <c r="ID20" s="46"/>
      <c r="IE20" s="46"/>
      <c r="IF20" s="46"/>
      <c r="IG20" s="46"/>
      <c r="IH20" s="46"/>
      <c r="II20" s="46"/>
      <c r="IJ20" s="46"/>
      <c r="IK20" s="46"/>
      <c r="IL20" s="46"/>
      <c r="IM20" s="46"/>
      <c r="IN20" s="46"/>
      <c r="IO20" s="46"/>
      <c r="IP20" s="46"/>
      <c r="IQ20" s="46"/>
      <c r="IR20" s="46"/>
    </row>
    <row r="21" s="1" customFormat="1" ht="40" customHeight="1" spans="1:252">
      <c r="A21" s="20"/>
      <c r="B21" s="21"/>
      <c r="C21" s="22"/>
      <c r="D21" s="23"/>
      <c r="E21" s="23"/>
      <c r="F21" s="23"/>
      <c r="G21" s="23" t="s">
        <v>55</v>
      </c>
      <c r="H21" s="24">
        <v>43756000</v>
      </c>
      <c r="I21" s="47" t="s">
        <v>29</v>
      </c>
      <c r="J21" s="23"/>
      <c r="K21" s="52">
        <v>10</v>
      </c>
      <c r="L21" s="51">
        <v>26</v>
      </c>
      <c r="M21" s="45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</row>
    <row r="22" s="1" customFormat="1" ht="36" spans="1:252">
      <c r="A22" s="20" t="s">
        <v>49</v>
      </c>
      <c r="B22" s="21" t="s">
        <v>16</v>
      </c>
      <c r="C22" s="22">
        <v>5890000</v>
      </c>
      <c r="D22" s="23" t="s">
        <v>50</v>
      </c>
      <c r="E22" s="23" t="s">
        <v>56</v>
      </c>
      <c r="F22" s="23" t="s">
        <v>57</v>
      </c>
      <c r="G22" s="23" t="s">
        <v>55</v>
      </c>
      <c r="H22" s="24">
        <v>5890000</v>
      </c>
      <c r="I22" s="47" t="s">
        <v>29</v>
      </c>
      <c r="J22" s="23">
        <f>C22-H22</f>
        <v>0</v>
      </c>
      <c r="K22" s="53">
        <v>10</v>
      </c>
      <c r="L22" s="49">
        <v>26</v>
      </c>
      <c r="M22" s="45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</row>
    <row r="23" s="1" customFormat="1" ht="48" spans="1:252">
      <c r="A23" s="20" t="s">
        <v>49</v>
      </c>
      <c r="B23" s="21" t="s">
        <v>16</v>
      </c>
      <c r="C23" s="22">
        <v>40000000</v>
      </c>
      <c r="D23" s="23" t="s">
        <v>58</v>
      </c>
      <c r="E23" s="23" t="s">
        <v>59</v>
      </c>
      <c r="F23" s="23" t="s">
        <v>60</v>
      </c>
      <c r="G23" s="23" t="s">
        <v>61</v>
      </c>
      <c r="H23" s="25">
        <v>500000</v>
      </c>
      <c r="I23" s="47" t="s">
        <v>62</v>
      </c>
      <c r="J23" s="23">
        <f>C23-H23-H24-H25-H26-H27-H28-H29-H30-H31-H32-H33-H34-H36-H35</f>
        <v>2.3283064365387e-10</v>
      </c>
      <c r="K23" s="52">
        <v>6</v>
      </c>
      <c r="L23" s="51">
        <v>13</v>
      </c>
      <c r="M23" s="45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  <c r="IL23" s="46"/>
      <c r="IM23" s="46"/>
      <c r="IN23" s="46"/>
      <c r="IO23" s="46"/>
      <c r="IP23" s="46"/>
      <c r="IQ23" s="46"/>
      <c r="IR23" s="46"/>
    </row>
    <row r="24" s="1" customFormat="1" ht="48" customHeight="1" spans="1:252">
      <c r="A24" s="20"/>
      <c r="B24" s="21"/>
      <c r="C24" s="22"/>
      <c r="D24" s="23"/>
      <c r="E24" s="23"/>
      <c r="F24" s="23"/>
      <c r="G24" s="22" t="s">
        <v>26</v>
      </c>
      <c r="H24" s="25">
        <f>50000000-H11</f>
        <v>29791700</v>
      </c>
      <c r="I24" s="47" t="s">
        <v>29</v>
      </c>
      <c r="J24" s="22"/>
      <c r="K24" s="52">
        <v>10</v>
      </c>
      <c r="L24" s="51">
        <v>26</v>
      </c>
      <c r="M24" s="45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6"/>
      <c r="IM24" s="46"/>
      <c r="IN24" s="46"/>
      <c r="IO24" s="46"/>
      <c r="IP24" s="46"/>
      <c r="IQ24" s="46"/>
      <c r="IR24" s="46"/>
    </row>
    <row r="25" s="1" customFormat="1" ht="48" customHeight="1" spans="1:252">
      <c r="A25" s="20"/>
      <c r="B25" s="21"/>
      <c r="C25" s="22"/>
      <c r="D25" s="23"/>
      <c r="E25" s="23"/>
      <c r="F25" s="23"/>
      <c r="G25" s="22" t="s">
        <v>26</v>
      </c>
      <c r="H25" s="25">
        <v>1160000</v>
      </c>
      <c r="I25" s="47" t="s">
        <v>63</v>
      </c>
      <c r="J25" s="23"/>
      <c r="K25" s="52">
        <v>11</v>
      </c>
      <c r="L25" s="49">
        <v>16</v>
      </c>
      <c r="M25" s="45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  <c r="HS25" s="46"/>
      <c r="HT25" s="46"/>
      <c r="HU25" s="46"/>
      <c r="HV25" s="46"/>
      <c r="HW25" s="46"/>
      <c r="HX25" s="46"/>
      <c r="HY25" s="46"/>
      <c r="HZ25" s="46"/>
      <c r="IA25" s="46"/>
      <c r="IB25" s="46"/>
      <c r="IC25" s="46"/>
      <c r="ID25" s="46"/>
      <c r="IE25" s="46"/>
      <c r="IF25" s="46"/>
      <c r="IG25" s="46"/>
      <c r="IH25" s="46"/>
      <c r="II25" s="46"/>
      <c r="IJ25" s="46"/>
      <c r="IK25" s="46"/>
      <c r="IL25" s="46"/>
      <c r="IM25" s="46"/>
      <c r="IN25" s="46"/>
      <c r="IO25" s="46"/>
      <c r="IP25" s="46"/>
      <c r="IQ25" s="46"/>
      <c r="IR25" s="46"/>
    </row>
    <row r="26" s="1" customFormat="1" ht="48" customHeight="1" spans="1:252">
      <c r="A26" s="20"/>
      <c r="B26" s="21"/>
      <c r="C26" s="22"/>
      <c r="D26" s="23"/>
      <c r="E26" s="23"/>
      <c r="F26" s="23"/>
      <c r="G26" s="22" t="s">
        <v>34</v>
      </c>
      <c r="H26" s="24">
        <v>1095469</v>
      </c>
      <c r="I26" s="47" t="s">
        <v>64</v>
      </c>
      <c r="J26" s="23"/>
      <c r="K26" s="50">
        <v>28</v>
      </c>
      <c r="L26" s="51">
        <v>20</v>
      </c>
      <c r="M26" s="45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6"/>
      <c r="HU26" s="46"/>
      <c r="HV26" s="46"/>
      <c r="HW26" s="46"/>
      <c r="HX26" s="46"/>
      <c r="HY26" s="46"/>
      <c r="HZ26" s="46"/>
      <c r="IA26" s="46"/>
      <c r="IB26" s="46"/>
      <c r="IC26" s="46"/>
      <c r="ID26" s="46"/>
      <c r="IE26" s="46"/>
      <c r="IF26" s="46"/>
      <c r="IG26" s="46"/>
      <c r="IH26" s="46"/>
      <c r="II26" s="46"/>
      <c r="IJ26" s="46"/>
      <c r="IK26" s="46"/>
      <c r="IL26" s="46"/>
      <c r="IM26" s="46"/>
      <c r="IN26" s="46"/>
      <c r="IO26" s="46"/>
      <c r="IP26" s="46"/>
      <c r="IQ26" s="46"/>
      <c r="IR26" s="46"/>
    </row>
    <row r="27" s="1" customFormat="1" ht="48" customHeight="1" spans="1:252">
      <c r="A27" s="20"/>
      <c r="B27" s="21"/>
      <c r="C27" s="22"/>
      <c r="D27" s="23"/>
      <c r="E27" s="23"/>
      <c r="F27" s="23"/>
      <c r="G27" s="22" t="s">
        <v>34</v>
      </c>
      <c r="H27" s="24">
        <v>2399254</v>
      </c>
      <c r="I27" s="47" t="s">
        <v>65</v>
      </c>
      <c r="J27" s="23"/>
      <c r="K27" s="52">
        <v>29</v>
      </c>
      <c r="L27" s="51">
        <v>44</v>
      </c>
      <c r="M27" s="45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  <c r="HS27" s="46"/>
      <c r="HT27" s="46"/>
      <c r="HU27" s="46"/>
      <c r="HV27" s="46"/>
      <c r="HW27" s="46"/>
      <c r="HX27" s="46"/>
      <c r="HY27" s="46"/>
      <c r="HZ27" s="46"/>
      <c r="IA27" s="46"/>
      <c r="IB27" s="46"/>
      <c r="IC27" s="46"/>
      <c r="ID27" s="46"/>
      <c r="IE27" s="46"/>
      <c r="IF27" s="46"/>
      <c r="IG27" s="46"/>
      <c r="IH27" s="46"/>
      <c r="II27" s="46"/>
      <c r="IJ27" s="46"/>
      <c r="IK27" s="46"/>
      <c r="IL27" s="46"/>
      <c r="IM27" s="46"/>
      <c r="IN27" s="46"/>
      <c r="IO27" s="46"/>
      <c r="IP27" s="46"/>
      <c r="IQ27" s="46"/>
      <c r="IR27" s="46"/>
    </row>
    <row r="28" s="1" customFormat="1" ht="48" customHeight="1" spans="1:252">
      <c r="A28" s="20"/>
      <c r="B28" s="21"/>
      <c r="C28" s="22"/>
      <c r="D28" s="23"/>
      <c r="E28" s="23"/>
      <c r="F28" s="23"/>
      <c r="G28" s="22" t="s">
        <v>34</v>
      </c>
      <c r="H28" s="24">
        <v>360000</v>
      </c>
      <c r="I28" s="47" t="s">
        <v>63</v>
      </c>
      <c r="J28" s="23"/>
      <c r="K28" s="52">
        <v>30</v>
      </c>
      <c r="L28" s="51">
        <v>76</v>
      </c>
      <c r="M28" s="45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6"/>
      <c r="IM28" s="46"/>
      <c r="IN28" s="46"/>
      <c r="IO28" s="46"/>
      <c r="IP28" s="46"/>
      <c r="IQ28" s="46"/>
      <c r="IR28" s="46"/>
    </row>
    <row r="29" s="1" customFormat="1" ht="48" customHeight="1" spans="1:252">
      <c r="A29" s="20"/>
      <c r="B29" s="21"/>
      <c r="C29" s="22"/>
      <c r="D29" s="23"/>
      <c r="E29" s="23"/>
      <c r="F29" s="23"/>
      <c r="G29" s="22" t="s">
        <v>66</v>
      </c>
      <c r="H29" s="24">
        <v>351000</v>
      </c>
      <c r="I29" s="47" t="s">
        <v>67</v>
      </c>
      <c r="J29" s="23"/>
      <c r="K29" s="52">
        <v>33</v>
      </c>
      <c r="L29" s="51">
        <v>76</v>
      </c>
      <c r="M29" s="45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6"/>
      <c r="GW29" s="46"/>
      <c r="GX29" s="46"/>
      <c r="GY29" s="46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6"/>
      <c r="HK29" s="46"/>
      <c r="HL29" s="46"/>
      <c r="HM29" s="46"/>
      <c r="HN29" s="46"/>
      <c r="HO29" s="46"/>
      <c r="HP29" s="46"/>
      <c r="HQ29" s="46"/>
      <c r="HR29" s="46"/>
      <c r="HS29" s="46"/>
      <c r="HT29" s="46"/>
      <c r="HU29" s="46"/>
      <c r="HV29" s="46"/>
      <c r="HW29" s="46"/>
      <c r="HX29" s="46"/>
      <c r="HY29" s="46"/>
      <c r="HZ29" s="46"/>
      <c r="IA29" s="46"/>
      <c r="IB29" s="46"/>
      <c r="IC29" s="46"/>
      <c r="ID29" s="46"/>
      <c r="IE29" s="46"/>
      <c r="IF29" s="46"/>
      <c r="IG29" s="46"/>
      <c r="IH29" s="46"/>
      <c r="II29" s="46"/>
      <c r="IJ29" s="46"/>
      <c r="IK29" s="46"/>
      <c r="IL29" s="46"/>
      <c r="IM29" s="46"/>
      <c r="IN29" s="46"/>
      <c r="IO29" s="46"/>
      <c r="IP29" s="46"/>
      <c r="IQ29" s="46"/>
      <c r="IR29" s="46"/>
    </row>
    <row r="30" s="1" customFormat="1" ht="48" customHeight="1" spans="1:252">
      <c r="A30" s="20"/>
      <c r="B30" s="21"/>
      <c r="C30" s="22"/>
      <c r="D30" s="23"/>
      <c r="E30" s="23"/>
      <c r="F30" s="23"/>
      <c r="G30" s="22" t="s">
        <v>66</v>
      </c>
      <c r="H30" s="24">
        <v>534180.3</v>
      </c>
      <c r="I30" s="47" t="s">
        <v>68</v>
      </c>
      <c r="J30" s="23"/>
      <c r="K30" s="52">
        <v>34</v>
      </c>
      <c r="L30" s="51">
        <v>40</v>
      </c>
      <c r="M30" s="45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  <c r="HS30" s="46"/>
      <c r="HT30" s="46"/>
      <c r="HU30" s="46"/>
      <c r="HV30" s="46"/>
      <c r="HW30" s="46"/>
      <c r="HX30" s="46"/>
      <c r="HY30" s="46"/>
      <c r="HZ30" s="46"/>
      <c r="IA30" s="46"/>
      <c r="IB30" s="46"/>
      <c r="IC30" s="46"/>
      <c r="ID30" s="46"/>
      <c r="IE30" s="46"/>
      <c r="IF30" s="46"/>
      <c r="IG30" s="46"/>
      <c r="IH30" s="46"/>
      <c r="II30" s="46"/>
      <c r="IJ30" s="46"/>
      <c r="IK30" s="46"/>
      <c r="IL30" s="46"/>
      <c r="IM30" s="46"/>
      <c r="IN30" s="46"/>
      <c r="IO30" s="46"/>
      <c r="IP30" s="46"/>
      <c r="IQ30" s="46"/>
      <c r="IR30" s="46"/>
    </row>
    <row r="31" s="1" customFormat="1" ht="48" customHeight="1" spans="1:252">
      <c r="A31" s="20"/>
      <c r="B31" s="21"/>
      <c r="C31" s="22"/>
      <c r="D31" s="23"/>
      <c r="E31" s="23"/>
      <c r="F31" s="23"/>
      <c r="G31" s="22" t="s">
        <v>36</v>
      </c>
      <c r="H31" s="24">
        <v>1417117</v>
      </c>
      <c r="I31" s="47" t="s">
        <v>69</v>
      </c>
      <c r="J31" s="23"/>
      <c r="K31" s="52">
        <v>35</v>
      </c>
      <c r="L31" s="51">
        <v>47</v>
      </c>
      <c r="M31" s="45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  <c r="HS31" s="46"/>
      <c r="HT31" s="46"/>
      <c r="HU31" s="46"/>
      <c r="HV31" s="46"/>
      <c r="HW31" s="46"/>
      <c r="HX31" s="46"/>
      <c r="HY31" s="46"/>
      <c r="HZ31" s="46"/>
      <c r="IA31" s="46"/>
      <c r="IB31" s="46"/>
      <c r="IC31" s="46"/>
      <c r="ID31" s="46"/>
      <c r="IE31" s="46"/>
      <c r="IF31" s="46"/>
      <c r="IG31" s="46"/>
      <c r="IH31" s="46"/>
      <c r="II31" s="46"/>
      <c r="IJ31" s="46"/>
      <c r="IK31" s="46"/>
      <c r="IL31" s="46"/>
      <c r="IM31" s="46"/>
      <c r="IN31" s="46"/>
      <c r="IO31" s="46"/>
      <c r="IP31" s="46"/>
      <c r="IQ31" s="46"/>
      <c r="IR31" s="46"/>
    </row>
    <row r="32" s="1" customFormat="1" ht="30" customHeight="1" spans="1:252">
      <c r="A32" s="20"/>
      <c r="B32" s="21"/>
      <c r="C32" s="22"/>
      <c r="D32" s="23"/>
      <c r="E32" s="23"/>
      <c r="F32" s="23"/>
      <c r="G32" s="22" t="s">
        <v>36</v>
      </c>
      <c r="H32" s="24">
        <v>175248</v>
      </c>
      <c r="I32" s="47" t="s">
        <v>70</v>
      </c>
      <c r="J32" s="23"/>
      <c r="K32" s="52">
        <v>39</v>
      </c>
      <c r="L32" s="51">
        <v>54</v>
      </c>
      <c r="M32" s="45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  <c r="HS32" s="46"/>
      <c r="HT32" s="46"/>
      <c r="HU32" s="46"/>
      <c r="HV32" s="46"/>
      <c r="HW32" s="46"/>
      <c r="HX32" s="46"/>
      <c r="HY32" s="46"/>
      <c r="HZ32" s="46"/>
      <c r="IA32" s="46"/>
      <c r="IB32" s="46"/>
      <c r="IC32" s="46"/>
      <c r="ID32" s="46"/>
      <c r="IE32" s="46"/>
      <c r="IF32" s="46"/>
      <c r="IG32" s="46"/>
      <c r="IH32" s="46"/>
      <c r="II32" s="46"/>
      <c r="IJ32" s="46"/>
      <c r="IK32" s="46"/>
      <c r="IL32" s="46"/>
      <c r="IM32" s="46"/>
      <c r="IN32" s="46"/>
      <c r="IO32" s="46"/>
      <c r="IP32" s="46"/>
      <c r="IQ32" s="46"/>
      <c r="IR32" s="46"/>
    </row>
    <row r="33" s="1" customFormat="1" ht="30" customHeight="1" spans="1:252">
      <c r="A33" s="20"/>
      <c r="B33" s="21"/>
      <c r="C33" s="22"/>
      <c r="D33" s="23"/>
      <c r="E33" s="23"/>
      <c r="F33" s="23"/>
      <c r="G33" s="22" t="s">
        <v>36</v>
      </c>
      <c r="H33" s="24">
        <v>256504</v>
      </c>
      <c r="I33" s="47" t="s">
        <v>71</v>
      </c>
      <c r="J33" s="23"/>
      <c r="K33" s="52">
        <v>40</v>
      </c>
      <c r="L33" s="51">
        <v>73</v>
      </c>
      <c r="M33" s="45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  <c r="GQ33" s="46"/>
      <c r="GR33" s="46"/>
      <c r="GS33" s="46"/>
      <c r="GT33" s="46"/>
      <c r="GU33" s="46"/>
      <c r="GV33" s="46"/>
      <c r="GW33" s="46"/>
      <c r="GX33" s="46"/>
      <c r="GY33" s="46"/>
      <c r="GZ33" s="46"/>
      <c r="HA33" s="46"/>
      <c r="HB33" s="46"/>
      <c r="HC33" s="46"/>
      <c r="HD33" s="46"/>
      <c r="HE33" s="46"/>
      <c r="HF33" s="46"/>
      <c r="HG33" s="46"/>
      <c r="HH33" s="46"/>
      <c r="HI33" s="46"/>
      <c r="HJ33" s="46"/>
      <c r="HK33" s="46"/>
      <c r="HL33" s="46"/>
      <c r="HM33" s="46"/>
      <c r="HN33" s="46"/>
      <c r="HO33" s="46"/>
      <c r="HP33" s="46"/>
      <c r="HQ33" s="46"/>
      <c r="HR33" s="46"/>
      <c r="HS33" s="46"/>
      <c r="HT33" s="46"/>
      <c r="HU33" s="46"/>
      <c r="HV33" s="46"/>
      <c r="HW33" s="46"/>
      <c r="HX33" s="46"/>
      <c r="HY33" s="46"/>
      <c r="HZ33" s="46"/>
      <c r="IA33" s="46"/>
      <c r="IB33" s="46"/>
      <c r="IC33" s="46"/>
      <c r="ID33" s="46"/>
      <c r="IE33" s="46"/>
      <c r="IF33" s="46"/>
      <c r="IG33" s="46"/>
      <c r="IH33" s="46"/>
      <c r="II33" s="46"/>
      <c r="IJ33" s="46"/>
      <c r="IK33" s="46"/>
      <c r="IL33" s="46"/>
      <c r="IM33" s="46"/>
      <c r="IN33" s="46"/>
      <c r="IO33" s="46"/>
      <c r="IP33" s="46"/>
      <c r="IQ33" s="46"/>
      <c r="IR33" s="46"/>
    </row>
    <row r="34" s="1" customFormat="1" ht="30" customHeight="1" spans="1:252">
      <c r="A34" s="20"/>
      <c r="B34" s="21"/>
      <c r="C34" s="22"/>
      <c r="D34" s="23"/>
      <c r="E34" s="23"/>
      <c r="F34" s="23"/>
      <c r="G34" s="23" t="s">
        <v>36</v>
      </c>
      <c r="H34" s="26">
        <v>22350</v>
      </c>
      <c r="I34" s="47" t="s">
        <v>37</v>
      </c>
      <c r="J34" s="23"/>
      <c r="K34" s="53">
        <v>41</v>
      </c>
      <c r="L34" s="49">
        <v>43</v>
      </c>
      <c r="M34" s="45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  <c r="GM34" s="46"/>
      <c r="GN34" s="46"/>
      <c r="GO34" s="46"/>
      <c r="GP34" s="46"/>
      <c r="GQ34" s="46"/>
      <c r="GR34" s="46"/>
      <c r="GS34" s="46"/>
      <c r="GT34" s="46"/>
      <c r="GU34" s="46"/>
      <c r="GV34" s="46"/>
      <c r="GW34" s="46"/>
      <c r="GX34" s="46"/>
      <c r="GY34" s="46"/>
      <c r="GZ34" s="46"/>
      <c r="HA34" s="46"/>
      <c r="HB34" s="46"/>
      <c r="HC34" s="46"/>
      <c r="HD34" s="46"/>
      <c r="HE34" s="46"/>
      <c r="HF34" s="46"/>
      <c r="HG34" s="46"/>
      <c r="HH34" s="46"/>
      <c r="HI34" s="46"/>
      <c r="HJ34" s="46"/>
      <c r="HK34" s="46"/>
      <c r="HL34" s="46"/>
      <c r="HM34" s="46"/>
      <c r="HN34" s="46"/>
      <c r="HO34" s="46"/>
      <c r="HP34" s="46"/>
      <c r="HQ34" s="46"/>
      <c r="HR34" s="46"/>
      <c r="HS34" s="46"/>
      <c r="HT34" s="46"/>
      <c r="HU34" s="46"/>
      <c r="HV34" s="46"/>
      <c r="HW34" s="46"/>
      <c r="HX34" s="46"/>
      <c r="HY34" s="46"/>
      <c r="HZ34" s="46"/>
      <c r="IA34" s="46"/>
      <c r="IB34" s="46"/>
      <c r="IC34" s="46"/>
      <c r="ID34" s="46"/>
      <c r="IE34" s="46"/>
      <c r="IF34" s="46"/>
      <c r="IG34" s="46"/>
      <c r="IH34" s="46"/>
      <c r="II34" s="46"/>
      <c r="IJ34" s="46"/>
      <c r="IK34" s="46"/>
      <c r="IL34" s="46"/>
      <c r="IM34" s="46"/>
      <c r="IN34" s="46"/>
      <c r="IO34" s="46"/>
      <c r="IP34" s="46"/>
      <c r="IQ34" s="46"/>
      <c r="IR34" s="46"/>
    </row>
    <row r="35" s="1" customFormat="1" ht="30" customHeight="1" spans="1:252">
      <c r="A35" s="20"/>
      <c r="B35" s="21"/>
      <c r="C35" s="22"/>
      <c r="D35" s="23"/>
      <c r="E35" s="23"/>
      <c r="F35" s="23"/>
      <c r="G35" s="23" t="s">
        <v>53</v>
      </c>
      <c r="H35" s="26">
        <v>228700</v>
      </c>
      <c r="I35" s="26" t="s">
        <v>72</v>
      </c>
      <c r="J35" s="23"/>
      <c r="K35" s="53">
        <v>42</v>
      </c>
      <c r="L35" s="49">
        <v>57</v>
      </c>
      <c r="M35" s="45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  <c r="IO35" s="46"/>
      <c r="IP35" s="46"/>
      <c r="IQ35" s="46"/>
      <c r="IR35" s="46"/>
    </row>
    <row r="36" s="1" customFormat="1" ht="30" customHeight="1" spans="1:252">
      <c r="A36" s="20"/>
      <c r="B36" s="21"/>
      <c r="C36" s="22"/>
      <c r="D36" s="23"/>
      <c r="E36" s="23"/>
      <c r="F36" s="23"/>
      <c r="G36" s="23" t="s">
        <v>53</v>
      </c>
      <c r="H36" s="26">
        <v>1708477.7</v>
      </c>
      <c r="I36" s="26" t="s">
        <v>73</v>
      </c>
      <c r="J36" s="23"/>
      <c r="K36" s="53">
        <v>47</v>
      </c>
      <c r="L36" s="49">
        <v>42</v>
      </c>
      <c r="M36" s="45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6"/>
      <c r="HK36" s="46"/>
      <c r="HL36" s="46"/>
      <c r="HM36" s="46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6"/>
      <c r="HY36" s="46"/>
      <c r="HZ36" s="46"/>
      <c r="IA36" s="46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6"/>
      <c r="IM36" s="46"/>
      <c r="IN36" s="46"/>
      <c r="IO36" s="46"/>
      <c r="IP36" s="46"/>
      <c r="IQ36" s="46"/>
      <c r="IR36" s="46"/>
    </row>
    <row r="37" s="1" customFormat="1" ht="24" spans="1:252">
      <c r="A37" s="20" t="s">
        <v>74</v>
      </c>
      <c r="B37" s="21" t="s">
        <v>31</v>
      </c>
      <c r="C37" s="28">
        <v>10000010</v>
      </c>
      <c r="D37" s="23" t="s">
        <v>75</v>
      </c>
      <c r="E37" s="29" t="s">
        <v>76</v>
      </c>
      <c r="F37" s="30" t="s">
        <v>77</v>
      </c>
      <c r="G37" s="23" t="s">
        <v>36</v>
      </c>
      <c r="H37" s="26">
        <v>9789556.9</v>
      </c>
      <c r="I37" s="47" t="s">
        <v>78</v>
      </c>
      <c r="J37" s="23">
        <f>C37-H37-H38-H39-H40</f>
        <v>-4.19049683841877e-10</v>
      </c>
      <c r="K37" s="53">
        <v>36</v>
      </c>
      <c r="L37" s="49">
        <v>6</v>
      </c>
      <c r="M37" s="45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  <c r="IL37" s="46"/>
      <c r="IM37" s="46"/>
      <c r="IN37" s="46"/>
      <c r="IO37" s="46"/>
      <c r="IP37" s="46"/>
      <c r="IQ37" s="46"/>
      <c r="IR37" s="46"/>
    </row>
    <row r="38" s="1" customFormat="1" ht="25" customHeight="1" spans="1:252">
      <c r="A38" s="20"/>
      <c r="B38" s="21"/>
      <c r="C38" s="28"/>
      <c r="D38" s="23"/>
      <c r="E38" s="29"/>
      <c r="F38" s="30"/>
      <c r="G38" s="23" t="s">
        <v>53</v>
      </c>
      <c r="H38" s="26">
        <f>1880000-1708477.7</f>
        <v>171522.3</v>
      </c>
      <c r="I38" s="26" t="s">
        <v>73</v>
      </c>
      <c r="J38" s="23"/>
      <c r="K38" s="53">
        <v>47</v>
      </c>
      <c r="L38" s="49">
        <v>42</v>
      </c>
      <c r="M38" s="45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  <c r="GQ38" s="46"/>
      <c r="GR38" s="46"/>
      <c r="GS38" s="46"/>
      <c r="GT38" s="46"/>
      <c r="GU38" s="46"/>
      <c r="GV38" s="46"/>
      <c r="GW38" s="46"/>
      <c r="GX38" s="46"/>
      <c r="GY38" s="46"/>
      <c r="GZ38" s="46"/>
      <c r="HA38" s="46"/>
      <c r="HB38" s="46"/>
      <c r="HC38" s="46"/>
      <c r="HD38" s="46"/>
      <c r="HE38" s="46"/>
      <c r="HF38" s="46"/>
      <c r="HG38" s="46"/>
      <c r="HH38" s="46"/>
      <c r="HI38" s="46"/>
      <c r="HJ38" s="46"/>
      <c r="HK38" s="46"/>
      <c r="HL38" s="46"/>
      <c r="HM38" s="46"/>
      <c r="HN38" s="46"/>
      <c r="HO38" s="46"/>
      <c r="HP38" s="46"/>
      <c r="HQ38" s="46"/>
      <c r="HR38" s="46"/>
      <c r="HS38" s="46"/>
      <c r="HT38" s="46"/>
      <c r="HU38" s="46"/>
      <c r="HV38" s="46"/>
      <c r="HW38" s="46"/>
      <c r="HX38" s="46"/>
      <c r="HY38" s="46"/>
      <c r="HZ38" s="46"/>
      <c r="IA38" s="46"/>
      <c r="IB38" s="46"/>
      <c r="IC38" s="46"/>
      <c r="ID38" s="46"/>
      <c r="IE38" s="46"/>
      <c r="IF38" s="46"/>
      <c r="IG38" s="46"/>
      <c r="IH38" s="46"/>
      <c r="II38" s="46"/>
      <c r="IJ38" s="46"/>
      <c r="IK38" s="46"/>
      <c r="IL38" s="46"/>
      <c r="IM38" s="46"/>
      <c r="IN38" s="46"/>
      <c r="IO38" s="46"/>
      <c r="IP38" s="46"/>
      <c r="IQ38" s="46"/>
      <c r="IR38" s="46"/>
    </row>
    <row r="39" s="1" customFormat="1" ht="25" customHeight="1" spans="1:252">
      <c r="A39" s="20"/>
      <c r="B39" s="21"/>
      <c r="C39" s="28"/>
      <c r="D39" s="23"/>
      <c r="E39" s="29"/>
      <c r="F39" s="30"/>
      <c r="G39" s="23" t="s">
        <v>53</v>
      </c>
      <c r="H39" s="26">
        <v>38000</v>
      </c>
      <c r="I39" s="26" t="s">
        <v>79</v>
      </c>
      <c r="J39" s="23"/>
      <c r="K39" s="53">
        <v>44</v>
      </c>
      <c r="L39" s="49">
        <v>59</v>
      </c>
      <c r="M39" s="45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</row>
    <row r="40" s="1" customFormat="1" ht="25" customHeight="1" spans="1:252">
      <c r="A40" s="20"/>
      <c r="B40" s="21"/>
      <c r="C40" s="28"/>
      <c r="D40" s="23"/>
      <c r="E40" s="29"/>
      <c r="F40" s="30"/>
      <c r="G40" s="23" t="s">
        <v>80</v>
      </c>
      <c r="H40" s="26">
        <v>930.8</v>
      </c>
      <c r="I40" s="54" t="s">
        <v>81</v>
      </c>
      <c r="J40" s="23"/>
      <c r="K40" s="52"/>
      <c r="L40" s="49">
        <v>81</v>
      </c>
      <c r="M40" s="45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</row>
    <row r="41" s="1" customFormat="1" ht="36" customHeight="1" spans="1:252">
      <c r="A41" s="20" t="s">
        <v>74</v>
      </c>
      <c r="B41" s="31" t="s">
        <v>82</v>
      </c>
      <c r="C41" s="22">
        <v>4000000</v>
      </c>
      <c r="D41" s="23" t="s">
        <v>83</v>
      </c>
      <c r="E41" s="23" t="s">
        <v>84</v>
      </c>
      <c r="F41" s="23" t="s">
        <v>85</v>
      </c>
      <c r="G41" s="22" t="s">
        <v>26</v>
      </c>
      <c r="H41" s="25">
        <v>3598882</v>
      </c>
      <c r="I41" s="31" t="s">
        <v>86</v>
      </c>
      <c r="J41" s="23">
        <f>C41-H41-H42-H43-H44-H45-H46-H47</f>
        <v>30400</v>
      </c>
      <c r="K41" s="50">
        <v>12</v>
      </c>
      <c r="L41" s="51">
        <v>8</v>
      </c>
      <c r="M41" s="45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  <c r="IO41" s="46"/>
      <c r="IP41" s="46"/>
      <c r="IQ41" s="46"/>
      <c r="IR41" s="46"/>
    </row>
    <row r="42" s="1" customFormat="1" ht="36" customHeight="1" spans="1:252">
      <c r="A42" s="20"/>
      <c r="B42" s="31"/>
      <c r="C42" s="22"/>
      <c r="D42" s="23"/>
      <c r="E42" s="23"/>
      <c r="F42" s="23"/>
      <c r="G42" s="23" t="s">
        <v>53</v>
      </c>
      <c r="H42" s="25">
        <v>233727</v>
      </c>
      <c r="I42" s="47" t="s">
        <v>87</v>
      </c>
      <c r="J42" s="23"/>
      <c r="K42" s="50">
        <v>46</v>
      </c>
      <c r="L42" s="51">
        <v>69</v>
      </c>
      <c r="M42" s="45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  <c r="IO42" s="46"/>
      <c r="IP42" s="46"/>
      <c r="IQ42" s="46"/>
      <c r="IR42" s="46"/>
    </row>
    <row r="43" s="1" customFormat="1" ht="36" customHeight="1" spans="1:252">
      <c r="A43" s="20"/>
      <c r="B43" s="31"/>
      <c r="C43" s="22"/>
      <c r="D43" s="23"/>
      <c r="E43" s="23"/>
      <c r="F43" s="23"/>
      <c r="G43" s="23" t="s">
        <v>53</v>
      </c>
      <c r="H43" s="25">
        <v>21000</v>
      </c>
      <c r="I43" s="23" t="s">
        <v>88</v>
      </c>
      <c r="J43" s="23"/>
      <c r="K43" s="50">
        <v>45</v>
      </c>
      <c r="L43" s="51">
        <v>61</v>
      </c>
      <c r="M43" s="45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</row>
    <row r="44" s="1" customFormat="1" ht="36" customHeight="1" spans="1:252">
      <c r="A44" s="20"/>
      <c r="B44" s="31"/>
      <c r="C44" s="22"/>
      <c r="D44" s="23"/>
      <c r="E44" s="23"/>
      <c r="F44" s="23"/>
      <c r="G44" s="23" t="s">
        <v>89</v>
      </c>
      <c r="H44" s="25">
        <v>5500</v>
      </c>
      <c r="I44" s="23" t="s">
        <v>90</v>
      </c>
      <c r="J44" s="23"/>
      <c r="K44" s="50">
        <v>59</v>
      </c>
      <c r="L44" s="51">
        <v>30</v>
      </c>
      <c r="M44" s="45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  <c r="IJ44" s="46"/>
      <c r="IK44" s="46"/>
      <c r="IL44" s="46"/>
      <c r="IM44" s="46"/>
      <c r="IN44" s="46"/>
      <c r="IO44" s="46"/>
      <c r="IP44" s="46"/>
      <c r="IQ44" s="46"/>
      <c r="IR44" s="46"/>
    </row>
    <row r="45" s="1" customFormat="1" ht="36" customHeight="1" spans="1:252">
      <c r="A45" s="20"/>
      <c r="B45" s="31"/>
      <c r="C45" s="22"/>
      <c r="D45" s="23"/>
      <c r="E45" s="23"/>
      <c r="F45" s="23"/>
      <c r="G45" s="23" t="s">
        <v>91</v>
      </c>
      <c r="H45" s="25">
        <v>77358</v>
      </c>
      <c r="I45" s="47" t="s">
        <v>92</v>
      </c>
      <c r="J45" s="23"/>
      <c r="K45" s="50">
        <v>70</v>
      </c>
      <c r="L45" s="51">
        <v>68</v>
      </c>
      <c r="M45" s="45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  <c r="IM45" s="46"/>
      <c r="IN45" s="46"/>
      <c r="IO45" s="46"/>
      <c r="IP45" s="46"/>
      <c r="IQ45" s="46"/>
      <c r="IR45" s="46"/>
    </row>
    <row r="46" s="1" customFormat="1" ht="36" customHeight="1" spans="1:252">
      <c r="A46" s="20"/>
      <c r="B46" s="31"/>
      <c r="C46" s="22"/>
      <c r="D46" s="23"/>
      <c r="E46" s="23"/>
      <c r="F46" s="23"/>
      <c r="G46" s="23" t="s">
        <v>93</v>
      </c>
      <c r="H46" s="25">
        <v>32000</v>
      </c>
      <c r="I46" s="47" t="s">
        <v>94</v>
      </c>
      <c r="J46" s="23"/>
      <c r="K46" s="50">
        <v>69</v>
      </c>
      <c r="L46" s="51"/>
      <c r="M46" s="45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</row>
    <row r="47" s="1" customFormat="1" ht="36" customHeight="1" spans="1:252">
      <c r="A47" s="20"/>
      <c r="B47" s="31"/>
      <c r="C47" s="22"/>
      <c r="D47" s="23"/>
      <c r="E47" s="23"/>
      <c r="F47" s="23"/>
      <c r="G47" s="23" t="s">
        <v>80</v>
      </c>
      <c r="H47" s="26">
        <v>1133</v>
      </c>
      <c r="I47" s="54" t="s">
        <v>81</v>
      </c>
      <c r="J47" s="23"/>
      <c r="K47" s="52"/>
      <c r="L47" s="49">
        <v>81</v>
      </c>
      <c r="M47" s="45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</row>
    <row r="48" s="1" customFormat="1" ht="30" customHeight="1" spans="1:252">
      <c r="A48" s="20" t="s">
        <v>74</v>
      </c>
      <c r="B48" s="31" t="s">
        <v>95</v>
      </c>
      <c r="C48" s="22">
        <f>8510000-3300000</f>
        <v>5210000</v>
      </c>
      <c r="D48" s="23" t="s">
        <v>96</v>
      </c>
      <c r="E48" s="23" t="s">
        <v>97</v>
      </c>
      <c r="F48" s="23" t="s">
        <v>98</v>
      </c>
      <c r="G48" s="26" t="s">
        <v>99</v>
      </c>
      <c r="H48" s="23">
        <v>2286834.7</v>
      </c>
      <c r="I48" s="23" t="s">
        <v>100</v>
      </c>
      <c r="J48" s="55">
        <f>C48-H48-H49-H50-H51-H52-H53-H54</f>
        <v>345224</v>
      </c>
      <c r="K48" s="56">
        <v>49</v>
      </c>
      <c r="L48" s="49">
        <v>80</v>
      </c>
      <c r="M48" s="45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</row>
    <row r="49" s="1" customFormat="1" ht="30" customHeight="1" spans="1:252">
      <c r="A49" s="20"/>
      <c r="B49" s="31"/>
      <c r="C49" s="22"/>
      <c r="D49" s="23"/>
      <c r="E49" s="23"/>
      <c r="F49" s="23"/>
      <c r="G49" s="26" t="s">
        <v>53</v>
      </c>
      <c r="H49" s="26">
        <v>492000</v>
      </c>
      <c r="I49" s="23" t="s">
        <v>101</v>
      </c>
      <c r="J49" s="23"/>
      <c r="K49" s="50">
        <v>50</v>
      </c>
      <c r="L49" s="51">
        <v>78</v>
      </c>
      <c r="M49" s="45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</row>
    <row r="50" s="1" customFormat="1" ht="30" customHeight="1" spans="1:252">
      <c r="A50" s="20"/>
      <c r="B50" s="31"/>
      <c r="C50" s="22"/>
      <c r="D50" s="23"/>
      <c r="E50" s="23"/>
      <c r="F50" s="23"/>
      <c r="G50" s="26" t="s">
        <v>55</v>
      </c>
      <c r="H50" s="26">
        <v>219000</v>
      </c>
      <c r="I50" s="23" t="s">
        <v>102</v>
      </c>
      <c r="J50" s="23"/>
      <c r="K50" s="50">
        <v>51</v>
      </c>
      <c r="L50" s="51">
        <v>46</v>
      </c>
      <c r="M50" s="45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46"/>
      <c r="HY50" s="46"/>
      <c r="HZ50" s="46"/>
      <c r="IA50" s="46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46"/>
      <c r="IM50" s="46"/>
      <c r="IN50" s="46"/>
      <c r="IO50" s="46"/>
      <c r="IP50" s="46"/>
      <c r="IQ50" s="46"/>
      <c r="IR50" s="46"/>
    </row>
    <row r="51" s="1" customFormat="1" ht="30" customHeight="1" spans="1:252">
      <c r="A51" s="20"/>
      <c r="B51" s="31"/>
      <c r="C51" s="22"/>
      <c r="D51" s="23"/>
      <c r="E51" s="23"/>
      <c r="F51" s="23"/>
      <c r="G51" s="26" t="s">
        <v>55</v>
      </c>
      <c r="H51" s="26">
        <v>1455000</v>
      </c>
      <c r="I51" s="47" t="s">
        <v>63</v>
      </c>
      <c r="J51" s="23"/>
      <c r="K51" s="50" t="s">
        <v>103</v>
      </c>
      <c r="L51" s="51" t="s">
        <v>104</v>
      </c>
      <c r="M51" s="45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6"/>
      <c r="HN51" s="46"/>
      <c r="HO51" s="46"/>
      <c r="HP51" s="46"/>
      <c r="HQ51" s="46"/>
      <c r="HR51" s="46"/>
      <c r="HS51" s="46"/>
      <c r="HT51" s="46"/>
      <c r="HU51" s="46"/>
      <c r="HV51" s="46"/>
      <c r="HW51" s="46"/>
      <c r="HX51" s="46"/>
      <c r="HY51" s="46"/>
      <c r="HZ51" s="46"/>
      <c r="IA51" s="46"/>
      <c r="IB51" s="46"/>
      <c r="IC51" s="46"/>
      <c r="ID51" s="46"/>
      <c r="IE51" s="46"/>
      <c r="IF51" s="46"/>
      <c r="IG51" s="46"/>
      <c r="IH51" s="46"/>
      <c r="II51" s="46"/>
      <c r="IJ51" s="46"/>
      <c r="IK51" s="46"/>
      <c r="IL51" s="46"/>
      <c r="IM51" s="46"/>
      <c r="IN51" s="46"/>
      <c r="IO51" s="46"/>
      <c r="IP51" s="46"/>
      <c r="IQ51" s="46"/>
      <c r="IR51" s="46"/>
    </row>
    <row r="52" s="1" customFormat="1" ht="30" customHeight="1" spans="1:252">
      <c r="A52" s="20"/>
      <c r="B52" s="31"/>
      <c r="C52" s="22"/>
      <c r="D52" s="23"/>
      <c r="E52" s="23"/>
      <c r="F52" s="23"/>
      <c r="G52" s="26" t="s">
        <v>89</v>
      </c>
      <c r="H52" s="26">
        <v>19800</v>
      </c>
      <c r="I52" s="47" t="s">
        <v>105</v>
      </c>
      <c r="J52" s="23"/>
      <c r="K52" s="50">
        <v>71</v>
      </c>
      <c r="L52" s="57">
        <v>66</v>
      </c>
      <c r="M52" s="45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</row>
    <row r="53" s="1" customFormat="1" ht="30" customHeight="1" spans="1:252">
      <c r="A53" s="20"/>
      <c r="B53" s="31"/>
      <c r="C53" s="22"/>
      <c r="D53" s="23"/>
      <c r="E53" s="23"/>
      <c r="F53" s="23"/>
      <c r="G53" s="26" t="s">
        <v>106</v>
      </c>
      <c r="H53" s="26">
        <v>338850</v>
      </c>
      <c r="I53" s="47" t="s">
        <v>107</v>
      </c>
      <c r="J53" s="23"/>
      <c r="K53" s="50">
        <v>64</v>
      </c>
      <c r="L53" s="57"/>
      <c r="M53" s="45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</row>
    <row r="54" s="1" customFormat="1" ht="30" customHeight="1" spans="1:252">
      <c r="A54" s="20"/>
      <c r="B54" s="31"/>
      <c r="C54" s="22"/>
      <c r="D54" s="23"/>
      <c r="E54" s="23"/>
      <c r="F54" s="23"/>
      <c r="G54" s="26" t="s">
        <v>80</v>
      </c>
      <c r="H54" s="26">
        <v>53291.3</v>
      </c>
      <c r="I54" s="54" t="s">
        <v>81</v>
      </c>
      <c r="J54" s="23"/>
      <c r="K54" s="50"/>
      <c r="L54" s="49">
        <v>81</v>
      </c>
      <c r="M54" s="45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46"/>
      <c r="GU54" s="46"/>
      <c r="GV54" s="46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</row>
    <row r="55" s="1" customFormat="1" ht="36" spans="1:252">
      <c r="A55" s="20" t="s">
        <v>74</v>
      </c>
      <c r="B55" s="31" t="s">
        <v>82</v>
      </c>
      <c r="C55" s="22">
        <v>16140000</v>
      </c>
      <c r="D55" s="23" t="s">
        <v>96</v>
      </c>
      <c r="E55" s="23" t="s">
        <v>108</v>
      </c>
      <c r="F55" s="23" t="s">
        <v>109</v>
      </c>
      <c r="G55" s="23" t="s">
        <v>53</v>
      </c>
      <c r="H55" s="26">
        <v>14623258.75</v>
      </c>
      <c r="I55" s="58" t="s">
        <v>110</v>
      </c>
      <c r="J55" s="23">
        <f>C55-H55-H56-H57-H58-H59</f>
        <v>592929</v>
      </c>
      <c r="K55" s="50">
        <v>43</v>
      </c>
      <c r="L55" s="49">
        <v>79</v>
      </c>
      <c r="M55" s="45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  <c r="FS55" s="46"/>
      <c r="FT55" s="46"/>
      <c r="FU55" s="46"/>
      <c r="FV55" s="46"/>
      <c r="FW55" s="46"/>
      <c r="FX55" s="46"/>
      <c r="FY55" s="46"/>
      <c r="FZ55" s="46"/>
      <c r="GA55" s="46"/>
      <c r="GB55" s="46"/>
      <c r="GC55" s="46"/>
      <c r="GD55" s="46"/>
      <c r="GE55" s="46"/>
      <c r="GF55" s="46"/>
      <c r="GG55" s="46"/>
      <c r="GH55" s="46"/>
      <c r="GI55" s="46"/>
      <c r="GJ55" s="46"/>
      <c r="GK55" s="46"/>
      <c r="GL55" s="46"/>
      <c r="GM55" s="46"/>
      <c r="GN55" s="46"/>
      <c r="GO55" s="46"/>
      <c r="GP55" s="46"/>
      <c r="GQ55" s="46"/>
      <c r="GR55" s="46"/>
      <c r="GS55" s="46"/>
      <c r="GT55" s="46"/>
      <c r="GU55" s="46"/>
      <c r="GV55" s="46"/>
      <c r="GW55" s="46"/>
      <c r="GX55" s="46"/>
      <c r="GY55" s="46"/>
      <c r="GZ55" s="46"/>
      <c r="HA55" s="46"/>
      <c r="HB55" s="46"/>
      <c r="HC55" s="46"/>
      <c r="HD55" s="46"/>
      <c r="HE55" s="46"/>
      <c r="HF55" s="46"/>
      <c r="HG55" s="46"/>
      <c r="HH55" s="46"/>
      <c r="HI55" s="46"/>
      <c r="HJ55" s="46"/>
      <c r="HK55" s="46"/>
      <c r="HL55" s="46"/>
      <c r="HM55" s="46"/>
      <c r="HN55" s="46"/>
      <c r="HO55" s="46"/>
      <c r="HP55" s="46"/>
      <c r="HQ55" s="46"/>
      <c r="HR55" s="46"/>
      <c r="HS55" s="46"/>
      <c r="HT55" s="46"/>
      <c r="HU55" s="46"/>
      <c r="HV55" s="46"/>
      <c r="HW55" s="46"/>
      <c r="HX55" s="46"/>
      <c r="HY55" s="46"/>
      <c r="HZ55" s="46"/>
      <c r="IA55" s="46"/>
      <c r="IB55" s="46"/>
      <c r="IC55" s="46"/>
      <c r="ID55" s="46"/>
      <c r="IE55" s="46"/>
      <c r="IF55" s="46"/>
      <c r="IG55" s="46"/>
      <c r="IH55" s="46"/>
      <c r="II55" s="46"/>
      <c r="IJ55" s="46"/>
      <c r="IK55" s="46"/>
      <c r="IL55" s="46"/>
      <c r="IM55" s="46"/>
      <c r="IN55" s="46"/>
      <c r="IO55" s="46"/>
      <c r="IP55" s="46"/>
      <c r="IQ55" s="46"/>
      <c r="IR55" s="46"/>
    </row>
    <row r="56" s="1" customFormat="1" ht="24" customHeight="1" spans="1:252">
      <c r="A56" s="20"/>
      <c r="B56" s="31"/>
      <c r="C56" s="22"/>
      <c r="D56" s="23"/>
      <c r="E56" s="23"/>
      <c r="F56" s="23"/>
      <c r="G56" s="23" t="s">
        <v>89</v>
      </c>
      <c r="H56" s="26">
        <v>500000</v>
      </c>
      <c r="I56" s="59" t="s">
        <v>111</v>
      </c>
      <c r="J56" s="23"/>
      <c r="K56" s="50">
        <v>52</v>
      </c>
      <c r="L56" s="49">
        <v>27</v>
      </c>
      <c r="M56" s="45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  <c r="FS56" s="46"/>
      <c r="FT56" s="46"/>
      <c r="FU56" s="46"/>
      <c r="FV56" s="46"/>
      <c r="FW56" s="46"/>
      <c r="FX56" s="46"/>
      <c r="FY56" s="46"/>
      <c r="FZ56" s="46"/>
      <c r="GA56" s="46"/>
      <c r="GB56" s="46"/>
      <c r="GC56" s="46"/>
      <c r="GD56" s="46"/>
      <c r="GE56" s="46"/>
      <c r="GF56" s="46"/>
      <c r="GG56" s="46"/>
      <c r="GH56" s="46"/>
      <c r="GI56" s="46"/>
      <c r="GJ56" s="46"/>
      <c r="GK56" s="46"/>
      <c r="GL56" s="46"/>
      <c r="GM56" s="46"/>
      <c r="GN56" s="46"/>
      <c r="GO56" s="46"/>
      <c r="GP56" s="46"/>
      <c r="GQ56" s="46"/>
      <c r="GR56" s="46"/>
      <c r="GS56" s="46"/>
      <c r="GT56" s="46"/>
      <c r="GU56" s="46"/>
      <c r="GV56" s="46"/>
      <c r="GW56" s="46"/>
      <c r="GX56" s="46"/>
      <c r="GY56" s="46"/>
      <c r="GZ56" s="46"/>
      <c r="HA56" s="46"/>
      <c r="HB56" s="46"/>
      <c r="HC56" s="46"/>
      <c r="HD56" s="46"/>
      <c r="HE56" s="46"/>
      <c r="HF56" s="46"/>
      <c r="HG56" s="46"/>
      <c r="HH56" s="46"/>
      <c r="HI56" s="46"/>
      <c r="HJ56" s="46"/>
      <c r="HK56" s="46"/>
      <c r="HL56" s="46"/>
      <c r="HM56" s="46"/>
      <c r="HN56" s="46"/>
      <c r="HO56" s="46"/>
      <c r="HP56" s="46"/>
      <c r="HQ56" s="46"/>
      <c r="HR56" s="46"/>
      <c r="HS56" s="46"/>
      <c r="HT56" s="46"/>
      <c r="HU56" s="46"/>
      <c r="HV56" s="46"/>
      <c r="HW56" s="46"/>
      <c r="HX56" s="46"/>
      <c r="HY56" s="46"/>
      <c r="HZ56" s="46"/>
      <c r="IA56" s="46"/>
      <c r="IB56" s="46"/>
      <c r="IC56" s="46"/>
      <c r="ID56" s="46"/>
      <c r="IE56" s="46"/>
      <c r="IF56" s="46"/>
      <c r="IG56" s="46"/>
      <c r="IH56" s="46"/>
      <c r="II56" s="46"/>
      <c r="IJ56" s="46"/>
      <c r="IK56" s="46"/>
      <c r="IL56" s="46"/>
      <c r="IM56" s="46"/>
      <c r="IN56" s="46"/>
      <c r="IO56" s="46"/>
      <c r="IP56" s="46"/>
      <c r="IQ56" s="46"/>
      <c r="IR56" s="46"/>
    </row>
    <row r="57" s="1" customFormat="1" ht="24" customHeight="1" spans="1:252">
      <c r="A57" s="20"/>
      <c r="B57" s="31"/>
      <c r="C57" s="22"/>
      <c r="D57" s="23"/>
      <c r="E57" s="23"/>
      <c r="F57" s="23"/>
      <c r="G57" s="23" t="s">
        <v>89</v>
      </c>
      <c r="H57" s="26">
        <v>187795</v>
      </c>
      <c r="I57" s="47" t="s">
        <v>112</v>
      </c>
      <c r="J57" s="23"/>
      <c r="K57" s="50">
        <v>72</v>
      </c>
      <c r="L57" s="57">
        <v>71</v>
      </c>
      <c r="M57" s="45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  <c r="FS57" s="46"/>
      <c r="FT57" s="46"/>
      <c r="FU57" s="46"/>
      <c r="FV57" s="46"/>
      <c r="FW57" s="46"/>
      <c r="FX57" s="46"/>
      <c r="FY57" s="46"/>
      <c r="FZ57" s="46"/>
      <c r="GA57" s="46"/>
      <c r="GB57" s="46"/>
      <c r="GC57" s="46"/>
      <c r="GD57" s="46"/>
      <c r="GE57" s="46"/>
      <c r="GF57" s="46"/>
      <c r="GG57" s="46"/>
      <c r="GH57" s="46"/>
      <c r="GI57" s="46"/>
      <c r="GJ57" s="46"/>
      <c r="GK57" s="46"/>
      <c r="GL57" s="46"/>
      <c r="GM57" s="46"/>
      <c r="GN57" s="46"/>
      <c r="GO57" s="46"/>
      <c r="GP57" s="46"/>
      <c r="GQ57" s="46"/>
      <c r="GR57" s="46"/>
      <c r="GS57" s="46"/>
      <c r="GT57" s="46"/>
      <c r="GU57" s="46"/>
      <c r="GV57" s="46"/>
      <c r="GW57" s="46"/>
      <c r="GX57" s="46"/>
      <c r="GY57" s="46"/>
      <c r="GZ57" s="46"/>
      <c r="HA57" s="46"/>
      <c r="HB57" s="46"/>
      <c r="HC57" s="46"/>
      <c r="HD57" s="46"/>
      <c r="HE57" s="46"/>
      <c r="HF57" s="46"/>
      <c r="HG57" s="46"/>
      <c r="HH57" s="46"/>
      <c r="HI57" s="46"/>
      <c r="HJ57" s="46"/>
      <c r="HK57" s="46"/>
      <c r="HL57" s="46"/>
      <c r="HM57" s="46"/>
      <c r="HN57" s="46"/>
      <c r="HO57" s="46"/>
      <c r="HP57" s="46"/>
      <c r="HQ57" s="46"/>
      <c r="HR57" s="46"/>
      <c r="HS57" s="46"/>
      <c r="HT57" s="46"/>
      <c r="HU57" s="46"/>
      <c r="HV57" s="46"/>
      <c r="HW57" s="46"/>
      <c r="HX57" s="46"/>
      <c r="HY57" s="46"/>
      <c r="HZ57" s="46"/>
      <c r="IA57" s="46"/>
      <c r="IB57" s="46"/>
      <c r="IC57" s="46"/>
      <c r="ID57" s="46"/>
      <c r="IE57" s="46"/>
      <c r="IF57" s="46"/>
      <c r="IG57" s="46"/>
      <c r="IH57" s="46"/>
      <c r="II57" s="46"/>
      <c r="IJ57" s="46"/>
      <c r="IK57" s="46"/>
      <c r="IL57" s="46"/>
      <c r="IM57" s="46"/>
      <c r="IN57" s="46"/>
      <c r="IO57" s="46"/>
      <c r="IP57" s="46"/>
      <c r="IQ57" s="46"/>
      <c r="IR57" s="46"/>
    </row>
    <row r="58" s="1" customFormat="1" ht="24" customHeight="1" spans="1:252">
      <c r="A58" s="20"/>
      <c r="B58" s="31"/>
      <c r="C58" s="22"/>
      <c r="D58" s="23"/>
      <c r="E58" s="23"/>
      <c r="F58" s="23"/>
      <c r="G58" s="23" t="s">
        <v>113</v>
      </c>
      <c r="H58" s="26">
        <v>200000</v>
      </c>
      <c r="I58" s="59" t="s">
        <v>111</v>
      </c>
      <c r="J58" s="23"/>
      <c r="K58" s="50" t="s">
        <v>114</v>
      </c>
      <c r="L58" s="57">
        <v>71</v>
      </c>
      <c r="M58" s="45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  <c r="FS58" s="46"/>
      <c r="FT58" s="46"/>
      <c r="FU58" s="46"/>
      <c r="FV58" s="46"/>
      <c r="FW58" s="46"/>
      <c r="FX58" s="46"/>
      <c r="FY58" s="46"/>
      <c r="FZ58" s="46"/>
      <c r="GA58" s="46"/>
      <c r="GB58" s="46"/>
      <c r="GC58" s="46"/>
      <c r="GD58" s="46"/>
      <c r="GE58" s="46"/>
      <c r="GF58" s="46"/>
      <c r="GG58" s="46"/>
      <c r="GH58" s="46"/>
      <c r="GI58" s="46"/>
      <c r="GJ58" s="46"/>
      <c r="GK58" s="46"/>
      <c r="GL58" s="46"/>
      <c r="GM58" s="46"/>
      <c r="GN58" s="46"/>
      <c r="GO58" s="46"/>
      <c r="GP58" s="46"/>
      <c r="GQ58" s="46"/>
      <c r="GR58" s="46"/>
      <c r="GS58" s="46"/>
      <c r="GT58" s="46"/>
      <c r="GU58" s="46"/>
      <c r="GV58" s="46"/>
      <c r="GW58" s="46"/>
      <c r="GX58" s="46"/>
      <c r="GY58" s="46"/>
      <c r="GZ58" s="46"/>
      <c r="HA58" s="46"/>
      <c r="HB58" s="46"/>
      <c r="HC58" s="46"/>
      <c r="HD58" s="46"/>
      <c r="HE58" s="46"/>
      <c r="HF58" s="46"/>
      <c r="HG58" s="46"/>
      <c r="HH58" s="46"/>
      <c r="HI58" s="46"/>
      <c r="HJ58" s="46"/>
      <c r="HK58" s="46"/>
      <c r="HL58" s="46"/>
      <c r="HM58" s="46"/>
      <c r="HN58" s="46"/>
      <c r="HO58" s="46"/>
      <c r="HP58" s="46"/>
      <c r="HQ58" s="46"/>
      <c r="HR58" s="46"/>
      <c r="HS58" s="46"/>
      <c r="HT58" s="46"/>
      <c r="HU58" s="46"/>
      <c r="HV58" s="46"/>
      <c r="HW58" s="46"/>
      <c r="HX58" s="46"/>
      <c r="HY58" s="46"/>
      <c r="HZ58" s="46"/>
      <c r="IA58" s="46"/>
      <c r="IB58" s="46"/>
      <c r="IC58" s="46"/>
      <c r="ID58" s="46"/>
      <c r="IE58" s="46"/>
      <c r="IF58" s="46"/>
      <c r="IG58" s="46"/>
      <c r="IH58" s="46"/>
      <c r="II58" s="46"/>
      <c r="IJ58" s="46"/>
      <c r="IK58" s="46"/>
      <c r="IL58" s="46"/>
      <c r="IM58" s="46"/>
      <c r="IN58" s="46"/>
      <c r="IO58" s="46"/>
      <c r="IP58" s="46"/>
      <c r="IQ58" s="46"/>
      <c r="IR58" s="46"/>
    </row>
    <row r="59" s="1" customFormat="1" ht="24" customHeight="1" spans="1:252">
      <c r="A59" s="20"/>
      <c r="B59" s="31"/>
      <c r="C59" s="22"/>
      <c r="D59" s="23"/>
      <c r="E59" s="23"/>
      <c r="F59" s="23"/>
      <c r="G59" s="23" t="s">
        <v>80</v>
      </c>
      <c r="H59" s="26">
        <v>36017.25</v>
      </c>
      <c r="I59" s="54" t="s">
        <v>81</v>
      </c>
      <c r="J59" s="23"/>
      <c r="K59" s="50"/>
      <c r="L59" s="49">
        <v>81</v>
      </c>
      <c r="M59" s="45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  <c r="FS59" s="46"/>
      <c r="FT59" s="46"/>
      <c r="FU59" s="46"/>
      <c r="FV59" s="46"/>
      <c r="FW59" s="46"/>
      <c r="FX59" s="46"/>
      <c r="FY59" s="46"/>
      <c r="FZ59" s="46"/>
      <c r="GA59" s="46"/>
      <c r="GB59" s="46"/>
      <c r="GC59" s="46"/>
      <c r="GD59" s="46"/>
      <c r="GE59" s="46"/>
      <c r="GF59" s="46"/>
      <c r="GG59" s="46"/>
      <c r="GH59" s="46"/>
      <c r="GI59" s="46"/>
      <c r="GJ59" s="46"/>
      <c r="GK59" s="46"/>
      <c r="GL59" s="46"/>
      <c r="GM59" s="46"/>
      <c r="GN59" s="46"/>
      <c r="GO59" s="46"/>
      <c r="GP59" s="46"/>
      <c r="GQ59" s="46"/>
      <c r="GR59" s="46"/>
      <c r="GS59" s="46"/>
      <c r="GT59" s="46"/>
      <c r="GU59" s="46"/>
      <c r="GV59" s="46"/>
      <c r="GW59" s="46"/>
      <c r="GX59" s="46"/>
      <c r="GY59" s="46"/>
      <c r="GZ59" s="46"/>
      <c r="HA59" s="46"/>
      <c r="HB59" s="46"/>
      <c r="HC59" s="46"/>
      <c r="HD59" s="46"/>
      <c r="HE59" s="46"/>
      <c r="HF59" s="46"/>
      <c r="HG59" s="46"/>
      <c r="HH59" s="46"/>
      <c r="HI59" s="46"/>
      <c r="HJ59" s="46"/>
      <c r="HK59" s="46"/>
      <c r="HL59" s="46"/>
      <c r="HM59" s="46"/>
      <c r="HN59" s="46"/>
      <c r="HO59" s="46"/>
      <c r="HP59" s="46"/>
      <c r="HQ59" s="46"/>
      <c r="HR59" s="46"/>
      <c r="HS59" s="46"/>
      <c r="HT59" s="46"/>
      <c r="HU59" s="46"/>
      <c r="HV59" s="46"/>
      <c r="HW59" s="46"/>
      <c r="HX59" s="46"/>
      <c r="HY59" s="46"/>
      <c r="HZ59" s="46"/>
      <c r="IA59" s="46"/>
      <c r="IB59" s="46"/>
      <c r="IC59" s="46"/>
      <c r="ID59" s="46"/>
      <c r="IE59" s="46"/>
      <c r="IF59" s="46"/>
      <c r="IG59" s="46"/>
      <c r="IH59" s="46"/>
      <c r="II59" s="46"/>
      <c r="IJ59" s="46"/>
      <c r="IK59" s="46"/>
      <c r="IL59" s="46"/>
      <c r="IM59" s="46"/>
      <c r="IN59" s="46"/>
      <c r="IO59" s="46"/>
      <c r="IP59" s="46"/>
      <c r="IQ59" s="46"/>
      <c r="IR59" s="46"/>
    </row>
    <row r="60" s="1" customFormat="1" ht="42" spans="1:252">
      <c r="A60" s="20"/>
      <c r="B60" s="31" t="s">
        <v>95</v>
      </c>
      <c r="C60" s="22">
        <f>27260000-8250000</f>
        <v>19010000</v>
      </c>
      <c r="D60" s="32" t="s">
        <v>115</v>
      </c>
      <c r="E60" s="33" t="s">
        <v>116</v>
      </c>
      <c r="F60" s="34" t="s">
        <v>117</v>
      </c>
      <c r="G60" s="23" t="s">
        <v>89</v>
      </c>
      <c r="H60" s="26">
        <v>16974000</v>
      </c>
      <c r="I60" s="23" t="s">
        <v>21</v>
      </c>
      <c r="J60" s="23">
        <f>C60-H60-H61</f>
        <v>1736000</v>
      </c>
      <c r="K60" s="50">
        <v>10</v>
      </c>
      <c r="L60" s="51">
        <v>26</v>
      </c>
      <c r="M60" s="45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6"/>
      <c r="EY60" s="46"/>
      <c r="EZ60" s="46"/>
      <c r="FA60" s="46"/>
      <c r="FB60" s="46"/>
      <c r="FC60" s="46"/>
      <c r="FD60" s="46"/>
      <c r="FE60" s="46"/>
      <c r="FF60" s="46"/>
      <c r="FG60" s="46"/>
      <c r="FH60" s="46"/>
      <c r="FI60" s="46"/>
      <c r="FJ60" s="46"/>
      <c r="FK60" s="46"/>
      <c r="FL60" s="46"/>
      <c r="FM60" s="46"/>
      <c r="FN60" s="46"/>
      <c r="FO60" s="46"/>
      <c r="FP60" s="46"/>
      <c r="FQ60" s="46"/>
      <c r="FR60" s="46"/>
      <c r="FS60" s="46"/>
      <c r="FT60" s="46"/>
      <c r="FU60" s="46"/>
      <c r="FV60" s="46"/>
      <c r="FW60" s="46"/>
      <c r="FX60" s="46"/>
      <c r="FY60" s="46"/>
      <c r="FZ60" s="46"/>
      <c r="GA60" s="46"/>
      <c r="GB60" s="46"/>
      <c r="GC60" s="46"/>
      <c r="GD60" s="46"/>
      <c r="GE60" s="46"/>
      <c r="GF60" s="46"/>
      <c r="GG60" s="46"/>
      <c r="GH60" s="46"/>
      <c r="GI60" s="46"/>
      <c r="GJ60" s="46"/>
      <c r="GK60" s="46"/>
      <c r="GL60" s="46"/>
      <c r="GM60" s="46"/>
      <c r="GN60" s="46"/>
      <c r="GO60" s="46"/>
      <c r="GP60" s="46"/>
      <c r="GQ60" s="46"/>
      <c r="GR60" s="46"/>
      <c r="GS60" s="46"/>
      <c r="GT60" s="46"/>
      <c r="GU60" s="46"/>
      <c r="GV60" s="46"/>
      <c r="GW60" s="46"/>
      <c r="GX60" s="46"/>
      <c r="GY60" s="46"/>
      <c r="GZ60" s="46"/>
      <c r="HA60" s="46"/>
      <c r="HB60" s="46"/>
      <c r="HC60" s="46"/>
      <c r="HD60" s="46"/>
      <c r="HE60" s="46"/>
      <c r="HF60" s="46"/>
      <c r="HG60" s="46"/>
      <c r="HH60" s="46"/>
      <c r="HI60" s="46"/>
      <c r="HJ60" s="46"/>
      <c r="HK60" s="46"/>
      <c r="HL60" s="46"/>
      <c r="HM60" s="46"/>
      <c r="HN60" s="46"/>
      <c r="HO60" s="46"/>
      <c r="HP60" s="46"/>
      <c r="HQ60" s="46"/>
      <c r="HR60" s="46"/>
      <c r="HS60" s="46"/>
      <c r="HT60" s="46"/>
      <c r="HU60" s="46"/>
      <c r="HV60" s="46"/>
      <c r="HW60" s="46"/>
      <c r="HX60" s="46"/>
      <c r="HY60" s="46"/>
      <c r="HZ60" s="46"/>
      <c r="IA60" s="46"/>
      <c r="IB60" s="46"/>
      <c r="IC60" s="46"/>
      <c r="ID60" s="46"/>
      <c r="IE60" s="46"/>
      <c r="IF60" s="46"/>
      <c r="IG60" s="46"/>
      <c r="IH60" s="46"/>
      <c r="II60" s="46"/>
      <c r="IJ60" s="46"/>
      <c r="IK60" s="46"/>
      <c r="IL60" s="46"/>
      <c r="IM60" s="46"/>
      <c r="IN60" s="46"/>
      <c r="IO60" s="46"/>
      <c r="IP60" s="46"/>
      <c r="IQ60" s="46"/>
      <c r="IR60" s="46"/>
    </row>
    <row r="61" s="1" customFormat="1" ht="41" customHeight="1" spans="1:252">
      <c r="A61" s="20"/>
      <c r="B61" s="31"/>
      <c r="C61" s="22"/>
      <c r="D61" s="32"/>
      <c r="E61" s="33"/>
      <c r="F61" s="34"/>
      <c r="G61" s="23" t="s">
        <v>89</v>
      </c>
      <c r="H61" s="26">
        <v>300000</v>
      </c>
      <c r="I61" s="47" t="s">
        <v>118</v>
      </c>
      <c r="J61" s="23"/>
      <c r="K61" s="50">
        <v>56</v>
      </c>
      <c r="L61" s="51">
        <v>28</v>
      </c>
      <c r="M61" s="45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  <c r="DT61" s="46"/>
      <c r="DU61" s="46"/>
      <c r="DV61" s="46"/>
      <c r="DW61" s="46"/>
      <c r="DX61" s="46"/>
      <c r="DY61" s="46"/>
      <c r="DZ61" s="46"/>
      <c r="EA61" s="46"/>
      <c r="EB61" s="46"/>
      <c r="EC61" s="46"/>
      <c r="ED61" s="46"/>
      <c r="EE61" s="46"/>
      <c r="EF61" s="46"/>
      <c r="EG61" s="46"/>
      <c r="EH61" s="46"/>
      <c r="EI61" s="46"/>
      <c r="EJ61" s="46"/>
      <c r="EK61" s="46"/>
      <c r="EL61" s="46"/>
      <c r="EM61" s="46"/>
      <c r="EN61" s="46"/>
      <c r="EO61" s="46"/>
      <c r="EP61" s="46"/>
      <c r="EQ61" s="46"/>
      <c r="ER61" s="46"/>
      <c r="ES61" s="46"/>
      <c r="ET61" s="46"/>
      <c r="EU61" s="46"/>
      <c r="EV61" s="46"/>
      <c r="EW61" s="46"/>
      <c r="EX61" s="46"/>
      <c r="EY61" s="46"/>
      <c r="EZ61" s="46"/>
      <c r="FA61" s="46"/>
      <c r="FB61" s="46"/>
      <c r="FC61" s="46"/>
      <c r="FD61" s="46"/>
      <c r="FE61" s="46"/>
      <c r="FF61" s="46"/>
      <c r="FG61" s="46"/>
      <c r="FH61" s="46"/>
      <c r="FI61" s="46"/>
      <c r="FJ61" s="46"/>
      <c r="FK61" s="46"/>
      <c r="FL61" s="46"/>
      <c r="FM61" s="46"/>
      <c r="FN61" s="46"/>
      <c r="FO61" s="46"/>
      <c r="FP61" s="46"/>
      <c r="FQ61" s="46"/>
      <c r="FR61" s="46"/>
      <c r="FS61" s="46"/>
      <c r="FT61" s="46"/>
      <c r="FU61" s="46"/>
      <c r="FV61" s="46"/>
      <c r="FW61" s="46"/>
      <c r="FX61" s="46"/>
      <c r="FY61" s="46"/>
      <c r="FZ61" s="46"/>
      <c r="GA61" s="46"/>
      <c r="GB61" s="46"/>
      <c r="GC61" s="46"/>
      <c r="GD61" s="46"/>
      <c r="GE61" s="46"/>
      <c r="GF61" s="46"/>
      <c r="GG61" s="46"/>
      <c r="GH61" s="46"/>
      <c r="GI61" s="46"/>
      <c r="GJ61" s="46"/>
      <c r="GK61" s="46"/>
      <c r="GL61" s="46"/>
      <c r="GM61" s="46"/>
      <c r="GN61" s="46"/>
      <c r="GO61" s="46"/>
      <c r="GP61" s="46"/>
      <c r="GQ61" s="46"/>
      <c r="GR61" s="46"/>
      <c r="GS61" s="46"/>
      <c r="GT61" s="46"/>
      <c r="GU61" s="46"/>
      <c r="GV61" s="46"/>
      <c r="GW61" s="46"/>
      <c r="GX61" s="46"/>
      <c r="GY61" s="46"/>
      <c r="GZ61" s="46"/>
      <c r="HA61" s="46"/>
      <c r="HB61" s="46"/>
      <c r="HC61" s="46"/>
      <c r="HD61" s="46"/>
      <c r="HE61" s="46"/>
      <c r="HF61" s="46"/>
      <c r="HG61" s="46"/>
      <c r="HH61" s="46"/>
      <c r="HI61" s="46"/>
      <c r="HJ61" s="46"/>
      <c r="HK61" s="46"/>
      <c r="HL61" s="46"/>
      <c r="HM61" s="46"/>
      <c r="HN61" s="46"/>
      <c r="HO61" s="46"/>
      <c r="HP61" s="46"/>
      <c r="HQ61" s="46"/>
      <c r="HR61" s="46"/>
      <c r="HS61" s="46"/>
      <c r="HT61" s="46"/>
      <c r="HU61" s="46"/>
      <c r="HV61" s="46"/>
      <c r="HW61" s="46"/>
      <c r="HX61" s="46"/>
      <c r="HY61" s="46"/>
      <c r="HZ61" s="46"/>
      <c r="IA61" s="46"/>
      <c r="IB61" s="46"/>
      <c r="IC61" s="46"/>
      <c r="ID61" s="46"/>
      <c r="IE61" s="46"/>
      <c r="IF61" s="46"/>
      <c r="IG61" s="46"/>
      <c r="IH61" s="46"/>
      <c r="II61" s="46"/>
      <c r="IJ61" s="46"/>
      <c r="IK61" s="46"/>
      <c r="IL61" s="46"/>
      <c r="IM61" s="46"/>
      <c r="IN61" s="46"/>
      <c r="IO61" s="46"/>
      <c r="IP61" s="46"/>
      <c r="IQ61" s="46"/>
      <c r="IR61" s="46"/>
    </row>
    <row r="62" s="1" customFormat="1" ht="24" spans="1:252">
      <c r="A62" s="20"/>
      <c r="B62" s="31" t="s">
        <v>95</v>
      </c>
      <c r="C62" s="22">
        <f>5250000-2350000</f>
        <v>2900000</v>
      </c>
      <c r="D62" s="35"/>
      <c r="E62" s="36" t="s">
        <v>119</v>
      </c>
      <c r="F62" s="34" t="s">
        <v>120</v>
      </c>
      <c r="G62" s="23"/>
      <c r="H62" s="26"/>
      <c r="I62" s="47"/>
      <c r="J62" s="23">
        <f>C62-H63-H64</f>
        <v>1240741.25</v>
      </c>
      <c r="K62" s="50"/>
      <c r="L62" s="51"/>
      <c r="M62" s="45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  <c r="DY62" s="46"/>
      <c r="DZ62" s="46"/>
      <c r="EA62" s="46"/>
      <c r="EB62" s="46"/>
      <c r="EC62" s="46"/>
      <c r="ED62" s="46"/>
      <c r="EE62" s="46"/>
      <c r="EF62" s="46"/>
      <c r="EG62" s="46"/>
      <c r="EH62" s="46"/>
      <c r="EI62" s="46"/>
      <c r="EJ62" s="46"/>
      <c r="EK62" s="46"/>
      <c r="EL62" s="46"/>
      <c r="EM62" s="46"/>
      <c r="EN62" s="46"/>
      <c r="EO62" s="46"/>
      <c r="EP62" s="46"/>
      <c r="EQ62" s="46"/>
      <c r="ER62" s="46"/>
      <c r="ES62" s="46"/>
      <c r="ET62" s="46"/>
      <c r="EU62" s="46"/>
      <c r="EV62" s="46"/>
      <c r="EW62" s="46"/>
      <c r="EX62" s="46"/>
      <c r="EY62" s="46"/>
      <c r="EZ62" s="46"/>
      <c r="FA62" s="46"/>
      <c r="FB62" s="46"/>
      <c r="FC62" s="46"/>
      <c r="FD62" s="46"/>
      <c r="FE62" s="46"/>
      <c r="FF62" s="46"/>
      <c r="FG62" s="46"/>
      <c r="FH62" s="46"/>
      <c r="FI62" s="46"/>
      <c r="FJ62" s="46"/>
      <c r="FK62" s="46"/>
      <c r="FL62" s="46"/>
      <c r="FM62" s="46"/>
      <c r="FN62" s="46"/>
      <c r="FO62" s="46"/>
      <c r="FP62" s="46"/>
      <c r="FQ62" s="46"/>
      <c r="FR62" s="46"/>
      <c r="FS62" s="46"/>
      <c r="FT62" s="46"/>
      <c r="FU62" s="46"/>
      <c r="FV62" s="46"/>
      <c r="FW62" s="46"/>
      <c r="FX62" s="46"/>
      <c r="FY62" s="46"/>
      <c r="FZ62" s="46"/>
      <c r="GA62" s="46"/>
      <c r="GB62" s="46"/>
      <c r="GC62" s="46"/>
      <c r="GD62" s="46"/>
      <c r="GE62" s="46"/>
      <c r="GF62" s="46"/>
      <c r="GG62" s="46"/>
      <c r="GH62" s="46"/>
      <c r="GI62" s="46"/>
      <c r="GJ62" s="46"/>
      <c r="GK62" s="46"/>
      <c r="GL62" s="46"/>
      <c r="GM62" s="46"/>
      <c r="GN62" s="46"/>
      <c r="GO62" s="46"/>
      <c r="GP62" s="46"/>
      <c r="GQ62" s="46"/>
      <c r="GR62" s="46"/>
      <c r="GS62" s="46"/>
      <c r="GT62" s="46"/>
      <c r="GU62" s="46"/>
      <c r="GV62" s="46"/>
      <c r="GW62" s="46"/>
      <c r="GX62" s="46"/>
      <c r="GY62" s="46"/>
      <c r="GZ62" s="46"/>
      <c r="HA62" s="46"/>
      <c r="HB62" s="46"/>
      <c r="HC62" s="46"/>
      <c r="HD62" s="46"/>
      <c r="HE62" s="46"/>
      <c r="HF62" s="46"/>
      <c r="HG62" s="46"/>
      <c r="HH62" s="46"/>
      <c r="HI62" s="46"/>
      <c r="HJ62" s="46"/>
      <c r="HK62" s="46"/>
      <c r="HL62" s="46"/>
      <c r="HM62" s="46"/>
      <c r="HN62" s="46"/>
      <c r="HO62" s="46"/>
      <c r="HP62" s="46"/>
      <c r="HQ62" s="46"/>
      <c r="HR62" s="46"/>
      <c r="HS62" s="46"/>
      <c r="HT62" s="46"/>
      <c r="HU62" s="46"/>
      <c r="HV62" s="46"/>
      <c r="HW62" s="46"/>
      <c r="HX62" s="46"/>
      <c r="HY62" s="46"/>
      <c r="HZ62" s="46"/>
      <c r="IA62" s="46"/>
      <c r="IB62" s="46"/>
      <c r="IC62" s="46"/>
      <c r="ID62" s="46"/>
      <c r="IE62" s="46"/>
      <c r="IF62" s="46"/>
      <c r="IG62" s="46"/>
      <c r="IH62" s="46"/>
      <c r="II62" s="46"/>
      <c r="IJ62" s="46"/>
      <c r="IK62" s="46"/>
      <c r="IL62" s="46"/>
      <c r="IM62" s="46"/>
      <c r="IN62" s="46"/>
      <c r="IO62" s="46"/>
      <c r="IP62" s="46"/>
      <c r="IQ62" s="46"/>
      <c r="IR62" s="46"/>
    </row>
    <row r="63" s="1" customFormat="1" ht="36" spans="1:252">
      <c r="A63" s="20"/>
      <c r="B63" s="31"/>
      <c r="C63" s="22"/>
      <c r="D63" s="35"/>
      <c r="E63" s="36"/>
      <c r="F63" s="34"/>
      <c r="G63" s="23" t="s">
        <v>121</v>
      </c>
      <c r="H63" s="24">
        <v>1078126.75</v>
      </c>
      <c r="I63" s="47" t="s">
        <v>122</v>
      </c>
      <c r="J63" s="23"/>
      <c r="K63" s="50">
        <v>57</v>
      </c>
      <c r="L63" s="51">
        <v>29</v>
      </c>
      <c r="M63" s="45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  <c r="DT63" s="46"/>
      <c r="DU63" s="46"/>
      <c r="DV63" s="46"/>
      <c r="DW63" s="46"/>
      <c r="DX63" s="46"/>
      <c r="DY63" s="46"/>
      <c r="DZ63" s="46"/>
      <c r="EA63" s="46"/>
      <c r="EB63" s="46"/>
      <c r="EC63" s="46"/>
      <c r="ED63" s="46"/>
      <c r="EE63" s="46"/>
      <c r="EF63" s="46"/>
      <c r="EG63" s="46"/>
      <c r="EH63" s="46"/>
      <c r="EI63" s="46"/>
      <c r="EJ63" s="46"/>
      <c r="EK63" s="46"/>
      <c r="EL63" s="46"/>
      <c r="EM63" s="46"/>
      <c r="EN63" s="46"/>
      <c r="EO63" s="46"/>
      <c r="EP63" s="46"/>
      <c r="EQ63" s="46"/>
      <c r="ER63" s="46"/>
      <c r="ES63" s="46"/>
      <c r="ET63" s="46"/>
      <c r="EU63" s="46"/>
      <c r="EV63" s="46"/>
      <c r="EW63" s="46"/>
      <c r="EX63" s="46"/>
      <c r="EY63" s="46"/>
      <c r="EZ63" s="46"/>
      <c r="FA63" s="46"/>
      <c r="FB63" s="46"/>
      <c r="FC63" s="46"/>
      <c r="FD63" s="46"/>
      <c r="FE63" s="46"/>
      <c r="FF63" s="46"/>
      <c r="FG63" s="46"/>
      <c r="FH63" s="46"/>
      <c r="FI63" s="46"/>
      <c r="FJ63" s="46"/>
      <c r="FK63" s="46"/>
      <c r="FL63" s="46"/>
      <c r="FM63" s="46"/>
      <c r="FN63" s="46"/>
      <c r="FO63" s="46"/>
      <c r="FP63" s="46"/>
      <c r="FQ63" s="46"/>
      <c r="FR63" s="46"/>
      <c r="FS63" s="46"/>
      <c r="FT63" s="46"/>
      <c r="FU63" s="46"/>
      <c r="FV63" s="46"/>
      <c r="FW63" s="46"/>
      <c r="FX63" s="46"/>
      <c r="FY63" s="46"/>
      <c r="FZ63" s="46"/>
      <c r="GA63" s="46"/>
      <c r="GB63" s="46"/>
      <c r="GC63" s="46"/>
      <c r="GD63" s="46"/>
      <c r="GE63" s="46"/>
      <c r="GF63" s="46"/>
      <c r="GG63" s="46"/>
      <c r="GH63" s="46"/>
      <c r="GI63" s="46"/>
      <c r="GJ63" s="46"/>
      <c r="GK63" s="46"/>
      <c r="GL63" s="46"/>
      <c r="GM63" s="46"/>
      <c r="GN63" s="46"/>
      <c r="GO63" s="46"/>
      <c r="GP63" s="46"/>
      <c r="GQ63" s="46"/>
      <c r="GR63" s="46"/>
      <c r="GS63" s="46"/>
      <c r="GT63" s="46"/>
      <c r="GU63" s="46"/>
      <c r="GV63" s="46"/>
      <c r="GW63" s="46"/>
      <c r="GX63" s="46"/>
      <c r="GY63" s="46"/>
      <c r="GZ63" s="46"/>
      <c r="HA63" s="46"/>
      <c r="HB63" s="46"/>
      <c r="HC63" s="46"/>
      <c r="HD63" s="46"/>
      <c r="HE63" s="46"/>
      <c r="HF63" s="46"/>
      <c r="HG63" s="46"/>
      <c r="HH63" s="46"/>
      <c r="HI63" s="46"/>
      <c r="HJ63" s="46"/>
      <c r="HK63" s="46"/>
      <c r="HL63" s="46"/>
      <c r="HM63" s="46"/>
      <c r="HN63" s="46"/>
      <c r="HO63" s="46"/>
      <c r="HP63" s="46"/>
      <c r="HQ63" s="46"/>
      <c r="HR63" s="46"/>
      <c r="HS63" s="46"/>
      <c r="HT63" s="46"/>
      <c r="HU63" s="46"/>
      <c r="HV63" s="46"/>
      <c r="HW63" s="46"/>
      <c r="HX63" s="46"/>
      <c r="HY63" s="46"/>
      <c r="HZ63" s="46"/>
      <c r="IA63" s="46"/>
      <c r="IB63" s="46"/>
      <c r="IC63" s="46"/>
      <c r="ID63" s="46"/>
      <c r="IE63" s="46"/>
      <c r="IF63" s="46"/>
      <c r="IG63" s="46"/>
      <c r="IH63" s="46"/>
      <c r="II63" s="46"/>
      <c r="IJ63" s="46"/>
      <c r="IK63" s="46"/>
      <c r="IL63" s="46"/>
      <c r="IM63" s="46"/>
      <c r="IN63" s="46"/>
      <c r="IO63" s="46"/>
      <c r="IP63" s="46"/>
      <c r="IQ63" s="46"/>
      <c r="IR63" s="46"/>
    </row>
    <row r="64" s="1" customFormat="1" ht="26" customHeight="1" spans="1:252">
      <c r="A64" s="20"/>
      <c r="B64" s="31"/>
      <c r="C64" s="22"/>
      <c r="D64" s="35"/>
      <c r="E64" s="36"/>
      <c r="F64" s="34"/>
      <c r="G64" s="23" t="s">
        <v>123</v>
      </c>
      <c r="H64" s="26">
        <f>581132</f>
        <v>581132</v>
      </c>
      <c r="I64" s="47" t="s">
        <v>122</v>
      </c>
      <c r="J64" s="23"/>
      <c r="K64" s="50"/>
      <c r="L64" s="49">
        <v>29</v>
      </c>
      <c r="M64" s="45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  <c r="DT64" s="46"/>
      <c r="DU64" s="46"/>
      <c r="DV64" s="46"/>
      <c r="DW64" s="46"/>
      <c r="DX64" s="46"/>
      <c r="DY64" s="46"/>
      <c r="DZ64" s="46"/>
      <c r="EA64" s="46"/>
      <c r="EB64" s="46"/>
      <c r="EC64" s="46"/>
      <c r="ED64" s="46"/>
      <c r="EE64" s="46"/>
      <c r="EF64" s="46"/>
      <c r="EG64" s="46"/>
      <c r="EH64" s="46"/>
      <c r="EI64" s="46"/>
      <c r="EJ64" s="46"/>
      <c r="EK64" s="46"/>
      <c r="EL64" s="46"/>
      <c r="EM64" s="46"/>
      <c r="EN64" s="46"/>
      <c r="EO64" s="46"/>
      <c r="EP64" s="46"/>
      <c r="EQ64" s="46"/>
      <c r="ER64" s="46"/>
      <c r="ES64" s="46"/>
      <c r="ET64" s="46"/>
      <c r="EU64" s="46"/>
      <c r="EV64" s="46"/>
      <c r="EW64" s="46"/>
      <c r="EX64" s="46"/>
      <c r="EY64" s="46"/>
      <c r="EZ64" s="46"/>
      <c r="FA64" s="46"/>
      <c r="FB64" s="46"/>
      <c r="FC64" s="46"/>
      <c r="FD64" s="46"/>
      <c r="FE64" s="46"/>
      <c r="FF64" s="46"/>
      <c r="FG64" s="46"/>
      <c r="FH64" s="46"/>
      <c r="FI64" s="46"/>
      <c r="FJ64" s="46"/>
      <c r="FK64" s="46"/>
      <c r="FL64" s="46"/>
      <c r="FM64" s="46"/>
      <c r="FN64" s="46"/>
      <c r="FO64" s="46"/>
      <c r="FP64" s="46"/>
      <c r="FQ64" s="46"/>
      <c r="FR64" s="46"/>
      <c r="FS64" s="46"/>
      <c r="FT64" s="46"/>
      <c r="FU64" s="46"/>
      <c r="FV64" s="46"/>
      <c r="FW64" s="46"/>
      <c r="FX64" s="46"/>
      <c r="FY64" s="46"/>
      <c r="FZ64" s="46"/>
      <c r="GA64" s="46"/>
      <c r="GB64" s="46"/>
      <c r="GC64" s="46"/>
      <c r="GD64" s="46"/>
      <c r="GE64" s="46"/>
      <c r="GF64" s="46"/>
      <c r="GG64" s="46"/>
      <c r="GH64" s="46"/>
      <c r="GI64" s="46"/>
      <c r="GJ64" s="46"/>
      <c r="GK64" s="46"/>
      <c r="GL64" s="46"/>
      <c r="GM64" s="46"/>
      <c r="GN64" s="46"/>
      <c r="GO64" s="46"/>
      <c r="GP64" s="46"/>
      <c r="GQ64" s="46"/>
      <c r="GR64" s="46"/>
      <c r="GS64" s="46"/>
      <c r="GT64" s="46"/>
      <c r="GU64" s="46"/>
      <c r="GV64" s="46"/>
      <c r="GW64" s="46"/>
      <c r="GX64" s="46"/>
      <c r="GY64" s="46"/>
      <c r="GZ64" s="46"/>
      <c r="HA64" s="46"/>
      <c r="HB64" s="46"/>
      <c r="HC64" s="46"/>
      <c r="HD64" s="46"/>
      <c r="HE64" s="46"/>
      <c r="HF64" s="46"/>
      <c r="HG64" s="46"/>
      <c r="HH64" s="46"/>
      <c r="HI64" s="46"/>
      <c r="HJ64" s="46"/>
      <c r="HK64" s="46"/>
      <c r="HL64" s="46"/>
      <c r="HM64" s="46"/>
      <c r="HN64" s="46"/>
      <c r="HO64" s="46"/>
      <c r="HP64" s="46"/>
      <c r="HQ64" s="46"/>
      <c r="HR64" s="46"/>
      <c r="HS64" s="46"/>
      <c r="HT64" s="46"/>
      <c r="HU64" s="46"/>
      <c r="HV64" s="46"/>
      <c r="HW64" s="46"/>
      <c r="HX64" s="46"/>
      <c r="HY64" s="46"/>
      <c r="HZ64" s="46"/>
      <c r="IA64" s="46"/>
      <c r="IB64" s="46"/>
      <c r="IC64" s="46"/>
      <c r="ID64" s="46"/>
      <c r="IE64" s="46"/>
      <c r="IF64" s="46"/>
      <c r="IG64" s="46"/>
      <c r="IH64" s="46"/>
      <c r="II64" s="46"/>
      <c r="IJ64" s="46"/>
      <c r="IK64" s="46"/>
      <c r="IL64" s="46"/>
      <c r="IM64" s="46"/>
      <c r="IN64" s="46"/>
      <c r="IO64" s="46"/>
      <c r="IP64" s="46"/>
      <c r="IQ64" s="46"/>
      <c r="IR64" s="46"/>
    </row>
    <row r="65" s="1" customFormat="1" ht="36" spans="1:252">
      <c r="A65" s="20"/>
      <c r="B65" s="31" t="s">
        <v>95</v>
      </c>
      <c r="C65" s="22">
        <v>2000000</v>
      </c>
      <c r="D65" s="35"/>
      <c r="E65" s="36" t="s">
        <v>124</v>
      </c>
      <c r="F65" s="34" t="s">
        <v>125</v>
      </c>
      <c r="G65" s="23" t="s">
        <v>123</v>
      </c>
      <c r="H65" s="26">
        <v>2000000</v>
      </c>
      <c r="I65" s="47" t="s">
        <v>122</v>
      </c>
      <c r="J65" s="23">
        <f t="shared" ref="J65:J67" si="1">C65-H65</f>
        <v>0</v>
      </c>
      <c r="K65" s="50"/>
      <c r="L65" s="49">
        <v>29</v>
      </c>
      <c r="M65" s="45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  <c r="DT65" s="46"/>
      <c r="DU65" s="46"/>
      <c r="DV65" s="46"/>
      <c r="DW65" s="46"/>
      <c r="DX65" s="46"/>
      <c r="DY65" s="46"/>
      <c r="DZ65" s="46"/>
      <c r="EA65" s="46"/>
      <c r="EB65" s="46"/>
      <c r="EC65" s="46"/>
      <c r="ED65" s="46"/>
      <c r="EE65" s="46"/>
      <c r="EF65" s="46"/>
      <c r="EG65" s="46"/>
      <c r="EH65" s="46"/>
      <c r="EI65" s="46"/>
      <c r="EJ65" s="46"/>
      <c r="EK65" s="46"/>
      <c r="EL65" s="46"/>
      <c r="EM65" s="46"/>
      <c r="EN65" s="46"/>
      <c r="EO65" s="46"/>
      <c r="EP65" s="46"/>
      <c r="EQ65" s="46"/>
      <c r="ER65" s="46"/>
      <c r="ES65" s="46"/>
      <c r="ET65" s="46"/>
      <c r="EU65" s="46"/>
      <c r="EV65" s="46"/>
      <c r="EW65" s="46"/>
      <c r="EX65" s="46"/>
      <c r="EY65" s="46"/>
      <c r="EZ65" s="46"/>
      <c r="FA65" s="46"/>
      <c r="FB65" s="46"/>
      <c r="FC65" s="46"/>
      <c r="FD65" s="46"/>
      <c r="FE65" s="46"/>
      <c r="FF65" s="46"/>
      <c r="FG65" s="46"/>
      <c r="FH65" s="46"/>
      <c r="FI65" s="46"/>
      <c r="FJ65" s="46"/>
      <c r="FK65" s="46"/>
      <c r="FL65" s="46"/>
      <c r="FM65" s="46"/>
      <c r="FN65" s="46"/>
      <c r="FO65" s="46"/>
      <c r="FP65" s="46"/>
      <c r="FQ65" s="46"/>
      <c r="FR65" s="46"/>
      <c r="FS65" s="46"/>
      <c r="FT65" s="46"/>
      <c r="FU65" s="46"/>
      <c r="FV65" s="46"/>
      <c r="FW65" s="46"/>
      <c r="FX65" s="46"/>
      <c r="FY65" s="46"/>
      <c r="FZ65" s="46"/>
      <c r="GA65" s="46"/>
      <c r="GB65" s="46"/>
      <c r="GC65" s="46"/>
      <c r="GD65" s="46"/>
      <c r="GE65" s="46"/>
      <c r="GF65" s="46"/>
      <c r="GG65" s="46"/>
      <c r="GH65" s="46"/>
      <c r="GI65" s="46"/>
      <c r="GJ65" s="46"/>
      <c r="GK65" s="46"/>
      <c r="GL65" s="46"/>
      <c r="GM65" s="46"/>
      <c r="GN65" s="46"/>
      <c r="GO65" s="46"/>
      <c r="GP65" s="46"/>
      <c r="GQ65" s="46"/>
      <c r="GR65" s="46"/>
      <c r="GS65" s="46"/>
      <c r="GT65" s="46"/>
      <c r="GU65" s="46"/>
      <c r="GV65" s="46"/>
      <c r="GW65" s="46"/>
      <c r="GX65" s="46"/>
      <c r="GY65" s="46"/>
      <c r="GZ65" s="46"/>
      <c r="HA65" s="46"/>
      <c r="HB65" s="46"/>
      <c r="HC65" s="46"/>
      <c r="HD65" s="46"/>
      <c r="HE65" s="46"/>
      <c r="HF65" s="46"/>
      <c r="HG65" s="46"/>
      <c r="HH65" s="46"/>
      <c r="HI65" s="46"/>
      <c r="HJ65" s="46"/>
      <c r="HK65" s="46"/>
      <c r="HL65" s="46"/>
      <c r="HM65" s="46"/>
      <c r="HN65" s="46"/>
      <c r="HO65" s="46"/>
      <c r="HP65" s="46"/>
      <c r="HQ65" s="46"/>
      <c r="HR65" s="46"/>
      <c r="HS65" s="46"/>
      <c r="HT65" s="46"/>
      <c r="HU65" s="46"/>
      <c r="HV65" s="46"/>
      <c r="HW65" s="46"/>
      <c r="HX65" s="46"/>
      <c r="HY65" s="46"/>
      <c r="HZ65" s="46"/>
      <c r="IA65" s="46"/>
      <c r="IB65" s="46"/>
      <c r="IC65" s="46"/>
      <c r="ID65" s="46"/>
      <c r="IE65" s="46"/>
      <c r="IF65" s="46"/>
      <c r="IG65" s="46"/>
      <c r="IH65" s="46"/>
      <c r="II65" s="46"/>
      <c r="IJ65" s="46"/>
      <c r="IK65" s="46"/>
      <c r="IL65" s="46"/>
      <c r="IM65" s="46"/>
      <c r="IN65" s="46"/>
      <c r="IO65" s="46"/>
      <c r="IP65" s="46"/>
      <c r="IQ65" s="46"/>
      <c r="IR65" s="46"/>
    </row>
    <row r="66" s="1" customFormat="1" ht="36" spans="1:252">
      <c r="A66" s="20"/>
      <c r="B66" s="31" t="s">
        <v>95</v>
      </c>
      <c r="C66" s="22">
        <v>210000</v>
      </c>
      <c r="D66" s="35"/>
      <c r="E66" s="36" t="s">
        <v>126</v>
      </c>
      <c r="F66" s="34" t="s">
        <v>127</v>
      </c>
      <c r="G66" s="23" t="s">
        <v>123</v>
      </c>
      <c r="H66" s="26">
        <v>210000</v>
      </c>
      <c r="I66" s="47" t="s">
        <v>122</v>
      </c>
      <c r="J66" s="23">
        <f t="shared" si="1"/>
        <v>0</v>
      </c>
      <c r="K66" s="50"/>
      <c r="L66" s="49">
        <v>29</v>
      </c>
      <c r="M66" s="45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  <c r="DT66" s="46"/>
      <c r="DU66" s="46"/>
      <c r="DV66" s="46"/>
      <c r="DW66" s="46"/>
      <c r="DX66" s="46"/>
      <c r="DY66" s="46"/>
      <c r="DZ66" s="46"/>
      <c r="EA66" s="46"/>
      <c r="EB66" s="46"/>
      <c r="EC66" s="46"/>
      <c r="ED66" s="46"/>
      <c r="EE66" s="46"/>
      <c r="EF66" s="46"/>
      <c r="EG66" s="46"/>
      <c r="EH66" s="46"/>
      <c r="EI66" s="46"/>
      <c r="EJ66" s="46"/>
      <c r="EK66" s="46"/>
      <c r="EL66" s="46"/>
      <c r="EM66" s="46"/>
      <c r="EN66" s="46"/>
      <c r="EO66" s="46"/>
      <c r="EP66" s="46"/>
      <c r="EQ66" s="46"/>
      <c r="ER66" s="46"/>
      <c r="ES66" s="46"/>
      <c r="ET66" s="46"/>
      <c r="EU66" s="46"/>
      <c r="EV66" s="46"/>
      <c r="EW66" s="46"/>
      <c r="EX66" s="46"/>
      <c r="EY66" s="46"/>
      <c r="EZ66" s="46"/>
      <c r="FA66" s="46"/>
      <c r="FB66" s="46"/>
      <c r="FC66" s="46"/>
      <c r="FD66" s="46"/>
      <c r="FE66" s="46"/>
      <c r="FF66" s="46"/>
      <c r="FG66" s="46"/>
      <c r="FH66" s="46"/>
      <c r="FI66" s="46"/>
      <c r="FJ66" s="46"/>
      <c r="FK66" s="46"/>
      <c r="FL66" s="46"/>
      <c r="FM66" s="46"/>
      <c r="FN66" s="46"/>
      <c r="FO66" s="46"/>
      <c r="FP66" s="46"/>
      <c r="FQ66" s="46"/>
      <c r="FR66" s="46"/>
      <c r="FS66" s="46"/>
      <c r="FT66" s="46"/>
      <c r="FU66" s="46"/>
      <c r="FV66" s="46"/>
      <c r="FW66" s="46"/>
      <c r="FX66" s="46"/>
      <c r="FY66" s="46"/>
      <c r="FZ66" s="46"/>
      <c r="GA66" s="46"/>
      <c r="GB66" s="46"/>
      <c r="GC66" s="46"/>
      <c r="GD66" s="46"/>
      <c r="GE66" s="46"/>
      <c r="GF66" s="46"/>
      <c r="GG66" s="46"/>
      <c r="GH66" s="46"/>
      <c r="GI66" s="46"/>
      <c r="GJ66" s="46"/>
      <c r="GK66" s="46"/>
      <c r="GL66" s="46"/>
      <c r="GM66" s="46"/>
      <c r="GN66" s="46"/>
      <c r="GO66" s="46"/>
      <c r="GP66" s="46"/>
      <c r="GQ66" s="46"/>
      <c r="GR66" s="46"/>
      <c r="GS66" s="46"/>
      <c r="GT66" s="46"/>
      <c r="GU66" s="46"/>
      <c r="GV66" s="46"/>
      <c r="GW66" s="46"/>
      <c r="GX66" s="46"/>
      <c r="GY66" s="46"/>
      <c r="GZ66" s="46"/>
      <c r="HA66" s="46"/>
      <c r="HB66" s="46"/>
      <c r="HC66" s="46"/>
      <c r="HD66" s="46"/>
      <c r="HE66" s="46"/>
      <c r="HF66" s="46"/>
      <c r="HG66" s="46"/>
      <c r="HH66" s="46"/>
      <c r="HI66" s="46"/>
      <c r="HJ66" s="46"/>
      <c r="HK66" s="46"/>
      <c r="HL66" s="46"/>
      <c r="HM66" s="46"/>
      <c r="HN66" s="46"/>
      <c r="HO66" s="46"/>
      <c r="HP66" s="46"/>
      <c r="HQ66" s="46"/>
      <c r="HR66" s="46"/>
      <c r="HS66" s="46"/>
      <c r="HT66" s="46"/>
      <c r="HU66" s="46"/>
      <c r="HV66" s="46"/>
      <c r="HW66" s="46"/>
      <c r="HX66" s="46"/>
      <c r="HY66" s="46"/>
      <c r="HZ66" s="46"/>
      <c r="IA66" s="46"/>
      <c r="IB66" s="46"/>
      <c r="IC66" s="46"/>
      <c r="ID66" s="46"/>
      <c r="IE66" s="46"/>
      <c r="IF66" s="46"/>
      <c r="IG66" s="46"/>
      <c r="IH66" s="46"/>
      <c r="II66" s="46"/>
      <c r="IJ66" s="46"/>
      <c r="IK66" s="46"/>
      <c r="IL66" s="46"/>
      <c r="IM66" s="46"/>
      <c r="IN66" s="46"/>
      <c r="IO66" s="46"/>
      <c r="IP66" s="46"/>
      <c r="IQ66" s="46"/>
      <c r="IR66" s="46"/>
    </row>
    <row r="67" s="1" customFormat="1" ht="24" spans="1:252">
      <c r="A67" s="20"/>
      <c r="B67" s="31" t="s">
        <v>95</v>
      </c>
      <c r="C67" s="22">
        <v>1800000</v>
      </c>
      <c r="D67" s="35"/>
      <c r="E67" s="36" t="s">
        <v>128</v>
      </c>
      <c r="F67" s="34" t="s">
        <v>129</v>
      </c>
      <c r="G67" s="23" t="s">
        <v>53</v>
      </c>
      <c r="H67" s="24">
        <v>1800000</v>
      </c>
      <c r="I67" s="47" t="s">
        <v>54</v>
      </c>
      <c r="J67" s="23">
        <f t="shared" si="1"/>
        <v>0</v>
      </c>
      <c r="K67" s="50">
        <v>48</v>
      </c>
      <c r="L67" s="51">
        <v>4</v>
      </c>
      <c r="M67" s="45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46"/>
      <c r="DZ67" s="46"/>
      <c r="EA67" s="46"/>
      <c r="EB67" s="46"/>
      <c r="EC67" s="46"/>
      <c r="ED67" s="46"/>
      <c r="EE67" s="46"/>
      <c r="EF67" s="46"/>
      <c r="EG67" s="46"/>
      <c r="EH67" s="46"/>
      <c r="EI67" s="46"/>
      <c r="EJ67" s="46"/>
      <c r="EK67" s="46"/>
      <c r="EL67" s="46"/>
      <c r="EM67" s="46"/>
      <c r="EN67" s="46"/>
      <c r="EO67" s="46"/>
      <c r="EP67" s="46"/>
      <c r="EQ67" s="46"/>
      <c r="ER67" s="46"/>
      <c r="ES67" s="46"/>
      <c r="ET67" s="46"/>
      <c r="EU67" s="46"/>
      <c r="EV67" s="46"/>
      <c r="EW67" s="46"/>
      <c r="EX67" s="46"/>
      <c r="EY67" s="46"/>
      <c r="EZ67" s="46"/>
      <c r="FA67" s="46"/>
      <c r="FB67" s="46"/>
      <c r="FC67" s="46"/>
      <c r="FD67" s="46"/>
      <c r="FE67" s="46"/>
      <c r="FF67" s="46"/>
      <c r="FG67" s="46"/>
      <c r="FH67" s="46"/>
      <c r="FI67" s="46"/>
      <c r="FJ67" s="46"/>
      <c r="FK67" s="46"/>
      <c r="FL67" s="46"/>
      <c r="FM67" s="46"/>
      <c r="FN67" s="46"/>
      <c r="FO67" s="46"/>
      <c r="FP67" s="46"/>
      <c r="FQ67" s="46"/>
      <c r="FR67" s="46"/>
      <c r="FS67" s="46"/>
      <c r="FT67" s="46"/>
      <c r="FU67" s="46"/>
      <c r="FV67" s="46"/>
      <c r="FW67" s="46"/>
      <c r="FX67" s="46"/>
      <c r="FY67" s="46"/>
      <c r="FZ67" s="46"/>
      <c r="GA67" s="46"/>
      <c r="GB67" s="46"/>
      <c r="GC67" s="46"/>
      <c r="GD67" s="46"/>
      <c r="GE67" s="46"/>
      <c r="GF67" s="46"/>
      <c r="GG67" s="46"/>
      <c r="GH67" s="46"/>
      <c r="GI67" s="46"/>
      <c r="GJ67" s="46"/>
      <c r="GK67" s="46"/>
      <c r="GL67" s="46"/>
      <c r="GM67" s="46"/>
      <c r="GN67" s="46"/>
      <c r="GO67" s="46"/>
      <c r="GP67" s="46"/>
      <c r="GQ67" s="46"/>
      <c r="GR67" s="46"/>
      <c r="GS67" s="46"/>
      <c r="GT67" s="46"/>
      <c r="GU67" s="46"/>
      <c r="GV67" s="46"/>
      <c r="GW67" s="46"/>
      <c r="GX67" s="46"/>
      <c r="GY67" s="46"/>
      <c r="GZ67" s="46"/>
      <c r="HA67" s="46"/>
      <c r="HB67" s="46"/>
      <c r="HC67" s="46"/>
      <c r="HD67" s="46"/>
      <c r="HE67" s="46"/>
      <c r="HF67" s="46"/>
      <c r="HG67" s="46"/>
      <c r="HH67" s="46"/>
      <c r="HI67" s="46"/>
      <c r="HJ67" s="46"/>
      <c r="HK67" s="46"/>
      <c r="HL67" s="46"/>
      <c r="HM67" s="46"/>
      <c r="HN67" s="46"/>
      <c r="HO67" s="46"/>
      <c r="HP67" s="46"/>
      <c r="HQ67" s="46"/>
      <c r="HR67" s="46"/>
      <c r="HS67" s="46"/>
      <c r="HT67" s="46"/>
      <c r="HU67" s="46"/>
      <c r="HV67" s="46"/>
      <c r="HW67" s="46"/>
      <c r="HX67" s="46"/>
      <c r="HY67" s="46"/>
      <c r="HZ67" s="46"/>
      <c r="IA67" s="46"/>
      <c r="IB67" s="46"/>
      <c r="IC67" s="46"/>
      <c r="ID67" s="46"/>
      <c r="IE67" s="46"/>
      <c r="IF67" s="46"/>
      <c r="IG67" s="46"/>
      <c r="IH67" s="46"/>
      <c r="II67" s="46"/>
      <c r="IJ67" s="46"/>
      <c r="IK67" s="46"/>
      <c r="IL67" s="46"/>
      <c r="IM67" s="46"/>
      <c r="IN67" s="46"/>
      <c r="IO67" s="46"/>
      <c r="IP67" s="46"/>
      <c r="IQ67" s="46"/>
      <c r="IR67" s="46"/>
    </row>
    <row r="68" s="1" customFormat="1" ht="24" spans="1:252">
      <c r="A68" s="20"/>
      <c r="B68" s="31" t="s">
        <v>95</v>
      </c>
      <c r="C68" s="22">
        <v>53000000</v>
      </c>
      <c r="D68" s="35"/>
      <c r="E68" s="36" t="s">
        <v>130</v>
      </c>
      <c r="F68" s="34" t="s">
        <v>131</v>
      </c>
      <c r="G68" s="23" t="s">
        <v>89</v>
      </c>
      <c r="H68" s="26">
        <f>4000000+7000000</f>
        <v>11000000</v>
      </c>
      <c r="I68" s="47" t="s">
        <v>54</v>
      </c>
      <c r="J68" s="23">
        <f>C68-H68-H69-H71-H72-H73-H70-H74-H75-H76-H77-H78-H79</f>
        <v>7039615.65</v>
      </c>
      <c r="K68" s="50">
        <v>48</v>
      </c>
      <c r="L68" s="51">
        <v>32</v>
      </c>
      <c r="M68" s="45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  <c r="DT68" s="46"/>
      <c r="DU68" s="46"/>
      <c r="DV68" s="46"/>
      <c r="DW68" s="46"/>
      <c r="DX68" s="46"/>
      <c r="DY68" s="46"/>
      <c r="DZ68" s="46"/>
      <c r="EA68" s="46"/>
      <c r="EB68" s="46"/>
      <c r="EC68" s="46"/>
      <c r="ED68" s="46"/>
      <c r="EE68" s="46"/>
      <c r="EF68" s="46"/>
      <c r="EG68" s="46"/>
      <c r="EH68" s="46"/>
      <c r="EI68" s="46"/>
      <c r="EJ68" s="46"/>
      <c r="EK68" s="46"/>
      <c r="EL68" s="46"/>
      <c r="EM68" s="46"/>
      <c r="EN68" s="46"/>
      <c r="EO68" s="46"/>
      <c r="EP68" s="46"/>
      <c r="EQ68" s="46"/>
      <c r="ER68" s="46"/>
      <c r="ES68" s="46"/>
      <c r="ET68" s="46"/>
      <c r="EU68" s="46"/>
      <c r="EV68" s="46"/>
      <c r="EW68" s="46"/>
      <c r="EX68" s="46"/>
      <c r="EY68" s="46"/>
      <c r="EZ68" s="46"/>
      <c r="FA68" s="46"/>
      <c r="FB68" s="46"/>
      <c r="FC68" s="46"/>
      <c r="FD68" s="46"/>
      <c r="FE68" s="46"/>
      <c r="FF68" s="46"/>
      <c r="FG68" s="46"/>
      <c r="FH68" s="46"/>
      <c r="FI68" s="46"/>
      <c r="FJ68" s="46"/>
      <c r="FK68" s="46"/>
      <c r="FL68" s="46"/>
      <c r="FM68" s="46"/>
      <c r="FN68" s="46"/>
      <c r="FO68" s="46"/>
      <c r="FP68" s="46"/>
      <c r="FQ68" s="46"/>
      <c r="FR68" s="46"/>
      <c r="FS68" s="46"/>
      <c r="FT68" s="46"/>
      <c r="FU68" s="46"/>
      <c r="FV68" s="46"/>
      <c r="FW68" s="46"/>
      <c r="FX68" s="46"/>
      <c r="FY68" s="46"/>
      <c r="FZ68" s="46"/>
      <c r="GA68" s="46"/>
      <c r="GB68" s="46"/>
      <c r="GC68" s="46"/>
      <c r="GD68" s="46"/>
      <c r="GE68" s="46"/>
      <c r="GF68" s="46"/>
      <c r="GG68" s="46"/>
      <c r="GH68" s="46"/>
      <c r="GI68" s="46"/>
      <c r="GJ68" s="46"/>
      <c r="GK68" s="46"/>
      <c r="GL68" s="46"/>
      <c r="GM68" s="46"/>
      <c r="GN68" s="46"/>
      <c r="GO68" s="46"/>
      <c r="GP68" s="46"/>
      <c r="GQ68" s="46"/>
      <c r="GR68" s="46"/>
      <c r="GS68" s="46"/>
      <c r="GT68" s="46"/>
      <c r="GU68" s="46"/>
      <c r="GV68" s="46"/>
      <c r="GW68" s="46"/>
      <c r="GX68" s="46"/>
      <c r="GY68" s="46"/>
      <c r="GZ68" s="46"/>
      <c r="HA68" s="46"/>
      <c r="HB68" s="46"/>
      <c r="HC68" s="46"/>
      <c r="HD68" s="46"/>
      <c r="HE68" s="46"/>
      <c r="HF68" s="46"/>
      <c r="HG68" s="46"/>
      <c r="HH68" s="46"/>
      <c r="HI68" s="46"/>
      <c r="HJ68" s="46"/>
      <c r="HK68" s="46"/>
      <c r="HL68" s="46"/>
      <c r="HM68" s="46"/>
      <c r="HN68" s="46"/>
      <c r="HO68" s="46"/>
      <c r="HP68" s="46"/>
      <c r="HQ68" s="46"/>
      <c r="HR68" s="46"/>
      <c r="HS68" s="46"/>
      <c r="HT68" s="46"/>
      <c r="HU68" s="46"/>
      <c r="HV68" s="46"/>
      <c r="HW68" s="46"/>
      <c r="HX68" s="46"/>
      <c r="HY68" s="46"/>
      <c r="HZ68" s="46"/>
      <c r="IA68" s="46"/>
      <c r="IB68" s="46"/>
      <c r="IC68" s="46"/>
      <c r="ID68" s="46"/>
      <c r="IE68" s="46"/>
      <c r="IF68" s="46"/>
      <c r="IG68" s="46"/>
      <c r="IH68" s="46"/>
      <c r="II68" s="46"/>
      <c r="IJ68" s="46"/>
      <c r="IK68" s="46"/>
      <c r="IL68" s="46"/>
      <c r="IM68" s="46"/>
      <c r="IN68" s="46"/>
      <c r="IO68" s="46"/>
      <c r="IP68" s="46"/>
      <c r="IQ68" s="46"/>
      <c r="IR68" s="46"/>
    </row>
    <row r="69" s="1" customFormat="1" ht="24" customHeight="1" spans="1:252">
      <c r="A69" s="20"/>
      <c r="B69" s="31"/>
      <c r="C69" s="22"/>
      <c r="D69" s="35"/>
      <c r="E69" s="36"/>
      <c r="F69" s="34"/>
      <c r="G69" s="23" t="s">
        <v>89</v>
      </c>
      <c r="H69" s="26">
        <v>600000</v>
      </c>
      <c r="I69" s="47" t="s">
        <v>132</v>
      </c>
      <c r="J69" s="23"/>
      <c r="K69" s="50">
        <v>58</v>
      </c>
      <c r="L69" s="51">
        <v>31</v>
      </c>
      <c r="M69" s="45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6"/>
      <c r="CV69" s="46"/>
      <c r="CW69" s="46"/>
      <c r="CX69" s="46"/>
      <c r="CY69" s="46"/>
      <c r="CZ69" s="46"/>
      <c r="DA69" s="46"/>
      <c r="DB69" s="46"/>
      <c r="DC69" s="46"/>
      <c r="DD69" s="46"/>
      <c r="DE69" s="46"/>
      <c r="DF69" s="46"/>
      <c r="DG69" s="46"/>
      <c r="DH69" s="46"/>
      <c r="DI69" s="46"/>
      <c r="DJ69" s="46"/>
      <c r="DK69" s="46"/>
      <c r="DL69" s="46"/>
      <c r="DM69" s="46"/>
      <c r="DN69" s="46"/>
      <c r="DO69" s="46"/>
      <c r="DP69" s="46"/>
      <c r="DQ69" s="46"/>
      <c r="DR69" s="46"/>
      <c r="DS69" s="46"/>
      <c r="DT69" s="46"/>
      <c r="DU69" s="46"/>
      <c r="DV69" s="46"/>
      <c r="DW69" s="46"/>
      <c r="DX69" s="46"/>
      <c r="DY69" s="46"/>
      <c r="DZ69" s="46"/>
      <c r="EA69" s="46"/>
      <c r="EB69" s="46"/>
      <c r="EC69" s="46"/>
      <c r="ED69" s="46"/>
      <c r="EE69" s="46"/>
      <c r="EF69" s="46"/>
      <c r="EG69" s="46"/>
      <c r="EH69" s="46"/>
      <c r="EI69" s="46"/>
      <c r="EJ69" s="46"/>
      <c r="EK69" s="46"/>
      <c r="EL69" s="46"/>
      <c r="EM69" s="46"/>
      <c r="EN69" s="46"/>
      <c r="EO69" s="46"/>
      <c r="EP69" s="46"/>
      <c r="EQ69" s="46"/>
      <c r="ER69" s="46"/>
      <c r="ES69" s="46"/>
      <c r="ET69" s="46"/>
      <c r="EU69" s="46"/>
      <c r="EV69" s="46"/>
      <c r="EW69" s="46"/>
      <c r="EX69" s="46"/>
      <c r="EY69" s="46"/>
      <c r="EZ69" s="46"/>
      <c r="FA69" s="46"/>
      <c r="FB69" s="46"/>
      <c r="FC69" s="46"/>
      <c r="FD69" s="46"/>
      <c r="FE69" s="46"/>
      <c r="FF69" s="46"/>
      <c r="FG69" s="46"/>
      <c r="FH69" s="46"/>
      <c r="FI69" s="46"/>
      <c r="FJ69" s="46"/>
      <c r="FK69" s="46"/>
      <c r="FL69" s="46"/>
      <c r="FM69" s="46"/>
      <c r="FN69" s="46"/>
      <c r="FO69" s="46"/>
      <c r="FP69" s="46"/>
      <c r="FQ69" s="46"/>
      <c r="FR69" s="46"/>
      <c r="FS69" s="46"/>
      <c r="FT69" s="46"/>
      <c r="FU69" s="46"/>
      <c r="FV69" s="46"/>
      <c r="FW69" s="46"/>
      <c r="FX69" s="46"/>
      <c r="FY69" s="46"/>
      <c r="FZ69" s="46"/>
      <c r="GA69" s="46"/>
      <c r="GB69" s="46"/>
      <c r="GC69" s="46"/>
      <c r="GD69" s="46"/>
      <c r="GE69" s="46"/>
      <c r="GF69" s="46"/>
      <c r="GG69" s="46"/>
      <c r="GH69" s="46"/>
      <c r="GI69" s="46"/>
      <c r="GJ69" s="46"/>
      <c r="GK69" s="46"/>
      <c r="GL69" s="46"/>
      <c r="GM69" s="46"/>
      <c r="GN69" s="46"/>
      <c r="GO69" s="46"/>
      <c r="GP69" s="46"/>
      <c r="GQ69" s="46"/>
      <c r="GR69" s="46"/>
      <c r="GS69" s="46"/>
      <c r="GT69" s="46"/>
      <c r="GU69" s="46"/>
      <c r="GV69" s="46"/>
      <c r="GW69" s="46"/>
      <c r="GX69" s="46"/>
      <c r="GY69" s="46"/>
      <c r="GZ69" s="46"/>
      <c r="HA69" s="46"/>
      <c r="HB69" s="46"/>
      <c r="HC69" s="46"/>
      <c r="HD69" s="46"/>
      <c r="HE69" s="46"/>
      <c r="HF69" s="46"/>
      <c r="HG69" s="46"/>
      <c r="HH69" s="46"/>
      <c r="HI69" s="46"/>
      <c r="HJ69" s="46"/>
      <c r="HK69" s="46"/>
      <c r="HL69" s="46"/>
      <c r="HM69" s="46"/>
      <c r="HN69" s="46"/>
      <c r="HO69" s="46"/>
      <c r="HP69" s="46"/>
      <c r="HQ69" s="46"/>
      <c r="HR69" s="46"/>
      <c r="HS69" s="46"/>
      <c r="HT69" s="46"/>
      <c r="HU69" s="46"/>
      <c r="HV69" s="46"/>
      <c r="HW69" s="46"/>
      <c r="HX69" s="46"/>
      <c r="HY69" s="46"/>
      <c r="HZ69" s="46"/>
      <c r="IA69" s="46"/>
      <c r="IB69" s="46"/>
      <c r="IC69" s="46"/>
      <c r="ID69" s="46"/>
      <c r="IE69" s="46"/>
      <c r="IF69" s="46"/>
      <c r="IG69" s="46"/>
      <c r="IH69" s="46"/>
      <c r="II69" s="46"/>
      <c r="IJ69" s="46"/>
      <c r="IK69" s="46"/>
      <c r="IL69" s="46"/>
      <c r="IM69" s="46"/>
      <c r="IN69" s="46"/>
      <c r="IO69" s="46"/>
      <c r="IP69" s="46"/>
      <c r="IQ69" s="46"/>
      <c r="IR69" s="46"/>
    </row>
    <row r="70" s="1" customFormat="1" ht="24" customHeight="1" spans="1:252">
      <c r="A70" s="20"/>
      <c r="B70" s="31"/>
      <c r="C70" s="22"/>
      <c r="D70" s="35"/>
      <c r="E70" s="36"/>
      <c r="F70" s="34"/>
      <c r="G70" s="23" t="s">
        <v>89</v>
      </c>
      <c r="H70" s="26">
        <v>1429932</v>
      </c>
      <c r="I70" s="47" t="s">
        <v>133</v>
      </c>
      <c r="J70" s="23"/>
      <c r="K70" s="50">
        <v>58</v>
      </c>
      <c r="L70" s="51">
        <v>31</v>
      </c>
      <c r="M70" s="45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46"/>
      <c r="EG70" s="46"/>
      <c r="EH70" s="46"/>
      <c r="EI70" s="46"/>
      <c r="EJ70" s="46"/>
      <c r="EK70" s="46"/>
      <c r="EL70" s="46"/>
      <c r="EM70" s="46"/>
      <c r="EN70" s="46"/>
      <c r="EO70" s="46"/>
      <c r="EP70" s="46"/>
      <c r="EQ70" s="46"/>
      <c r="ER70" s="46"/>
      <c r="ES70" s="46"/>
      <c r="ET70" s="46"/>
      <c r="EU70" s="46"/>
      <c r="EV70" s="46"/>
      <c r="EW70" s="46"/>
      <c r="EX70" s="46"/>
      <c r="EY70" s="46"/>
      <c r="EZ70" s="46"/>
      <c r="FA70" s="46"/>
      <c r="FB70" s="46"/>
      <c r="FC70" s="46"/>
      <c r="FD70" s="46"/>
      <c r="FE70" s="46"/>
      <c r="FF70" s="46"/>
      <c r="FG70" s="46"/>
      <c r="FH70" s="46"/>
      <c r="FI70" s="46"/>
      <c r="FJ70" s="46"/>
      <c r="FK70" s="46"/>
      <c r="FL70" s="46"/>
      <c r="FM70" s="46"/>
      <c r="FN70" s="46"/>
      <c r="FO70" s="46"/>
      <c r="FP70" s="46"/>
      <c r="FQ70" s="46"/>
      <c r="FR70" s="46"/>
      <c r="FS70" s="46"/>
      <c r="FT70" s="46"/>
      <c r="FU70" s="46"/>
      <c r="FV70" s="46"/>
      <c r="FW70" s="46"/>
      <c r="FX70" s="46"/>
      <c r="FY70" s="46"/>
      <c r="FZ70" s="46"/>
      <c r="GA70" s="46"/>
      <c r="GB70" s="46"/>
      <c r="GC70" s="46"/>
      <c r="GD70" s="46"/>
      <c r="GE70" s="46"/>
      <c r="GF70" s="46"/>
      <c r="GG70" s="46"/>
      <c r="GH70" s="46"/>
      <c r="GI70" s="46"/>
      <c r="GJ70" s="46"/>
      <c r="GK70" s="46"/>
      <c r="GL70" s="46"/>
      <c r="GM70" s="46"/>
      <c r="GN70" s="46"/>
      <c r="GO70" s="46"/>
      <c r="GP70" s="46"/>
      <c r="GQ70" s="46"/>
      <c r="GR70" s="46"/>
      <c r="GS70" s="46"/>
      <c r="GT70" s="46"/>
      <c r="GU70" s="46"/>
      <c r="GV70" s="46"/>
      <c r="GW70" s="46"/>
      <c r="GX70" s="46"/>
      <c r="GY70" s="46"/>
      <c r="GZ70" s="46"/>
      <c r="HA70" s="46"/>
      <c r="HB70" s="46"/>
      <c r="HC70" s="46"/>
      <c r="HD70" s="46"/>
      <c r="HE70" s="46"/>
      <c r="HF70" s="46"/>
      <c r="HG70" s="46"/>
      <c r="HH70" s="46"/>
      <c r="HI70" s="46"/>
      <c r="HJ70" s="46"/>
      <c r="HK70" s="46"/>
      <c r="HL70" s="46"/>
      <c r="HM70" s="46"/>
      <c r="HN70" s="46"/>
      <c r="HO70" s="46"/>
      <c r="HP70" s="46"/>
      <c r="HQ70" s="46"/>
      <c r="HR70" s="46"/>
      <c r="HS70" s="46"/>
      <c r="HT70" s="46"/>
      <c r="HU70" s="46"/>
      <c r="HV70" s="46"/>
      <c r="HW70" s="46"/>
      <c r="HX70" s="46"/>
      <c r="HY70" s="46"/>
      <c r="HZ70" s="46"/>
      <c r="IA70" s="46"/>
      <c r="IB70" s="46"/>
      <c r="IC70" s="46"/>
      <c r="ID70" s="46"/>
      <c r="IE70" s="46"/>
      <c r="IF70" s="46"/>
      <c r="IG70" s="46"/>
      <c r="IH70" s="46"/>
      <c r="II70" s="46"/>
      <c r="IJ70" s="46"/>
      <c r="IK70" s="46"/>
      <c r="IL70" s="46"/>
      <c r="IM70" s="46"/>
      <c r="IN70" s="46"/>
      <c r="IO70" s="46"/>
      <c r="IP70" s="46"/>
      <c r="IQ70" s="46"/>
      <c r="IR70" s="46"/>
    </row>
    <row r="71" s="1" customFormat="1" ht="24" customHeight="1" spans="1:252">
      <c r="A71" s="20"/>
      <c r="B71" s="31"/>
      <c r="C71" s="22"/>
      <c r="D71" s="35"/>
      <c r="E71" s="36"/>
      <c r="F71" s="34"/>
      <c r="G71" s="23" t="s">
        <v>89</v>
      </c>
      <c r="H71" s="26">
        <v>4210443.1</v>
      </c>
      <c r="I71" s="47" t="s">
        <v>134</v>
      </c>
      <c r="J71" s="23"/>
      <c r="K71" s="50">
        <v>36</v>
      </c>
      <c r="L71" s="51">
        <v>6</v>
      </c>
      <c r="M71" s="45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46"/>
      <c r="DZ71" s="46"/>
      <c r="EA71" s="46"/>
      <c r="EB71" s="46"/>
      <c r="EC71" s="46"/>
      <c r="ED71" s="46"/>
      <c r="EE71" s="46"/>
      <c r="EF71" s="46"/>
      <c r="EG71" s="46"/>
      <c r="EH71" s="46"/>
      <c r="EI71" s="46"/>
      <c r="EJ71" s="46"/>
      <c r="EK71" s="46"/>
      <c r="EL71" s="46"/>
      <c r="EM71" s="46"/>
      <c r="EN71" s="46"/>
      <c r="EO71" s="46"/>
      <c r="EP71" s="46"/>
      <c r="EQ71" s="46"/>
      <c r="ER71" s="46"/>
      <c r="ES71" s="46"/>
      <c r="ET71" s="46"/>
      <c r="EU71" s="46"/>
      <c r="EV71" s="46"/>
      <c r="EW71" s="46"/>
      <c r="EX71" s="46"/>
      <c r="EY71" s="46"/>
      <c r="EZ71" s="46"/>
      <c r="FA71" s="46"/>
      <c r="FB71" s="46"/>
      <c r="FC71" s="46"/>
      <c r="FD71" s="46"/>
      <c r="FE71" s="46"/>
      <c r="FF71" s="46"/>
      <c r="FG71" s="46"/>
      <c r="FH71" s="46"/>
      <c r="FI71" s="46"/>
      <c r="FJ71" s="46"/>
      <c r="FK71" s="46"/>
      <c r="FL71" s="46"/>
      <c r="FM71" s="46"/>
      <c r="FN71" s="46"/>
      <c r="FO71" s="46"/>
      <c r="FP71" s="46"/>
      <c r="FQ71" s="46"/>
      <c r="FR71" s="46"/>
      <c r="FS71" s="46"/>
      <c r="FT71" s="46"/>
      <c r="FU71" s="46"/>
      <c r="FV71" s="46"/>
      <c r="FW71" s="46"/>
      <c r="FX71" s="46"/>
      <c r="FY71" s="46"/>
      <c r="FZ71" s="46"/>
      <c r="GA71" s="46"/>
      <c r="GB71" s="46"/>
      <c r="GC71" s="46"/>
      <c r="GD71" s="46"/>
      <c r="GE71" s="46"/>
      <c r="GF71" s="46"/>
      <c r="GG71" s="46"/>
      <c r="GH71" s="46"/>
      <c r="GI71" s="46"/>
      <c r="GJ71" s="46"/>
      <c r="GK71" s="46"/>
      <c r="GL71" s="46"/>
      <c r="GM71" s="46"/>
      <c r="GN71" s="46"/>
      <c r="GO71" s="46"/>
      <c r="GP71" s="46"/>
      <c r="GQ71" s="46"/>
      <c r="GR71" s="46"/>
      <c r="GS71" s="46"/>
      <c r="GT71" s="46"/>
      <c r="GU71" s="46"/>
      <c r="GV71" s="46"/>
      <c r="GW71" s="46"/>
      <c r="GX71" s="46"/>
      <c r="GY71" s="46"/>
      <c r="GZ71" s="46"/>
      <c r="HA71" s="46"/>
      <c r="HB71" s="46"/>
      <c r="HC71" s="46"/>
      <c r="HD71" s="46"/>
      <c r="HE71" s="46"/>
      <c r="HF71" s="46"/>
      <c r="HG71" s="46"/>
      <c r="HH71" s="46"/>
      <c r="HI71" s="46"/>
      <c r="HJ71" s="46"/>
      <c r="HK71" s="46"/>
      <c r="HL71" s="46"/>
      <c r="HM71" s="46"/>
      <c r="HN71" s="46"/>
      <c r="HO71" s="46"/>
      <c r="HP71" s="46"/>
      <c r="HQ71" s="46"/>
      <c r="HR71" s="46"/>
      <c r="HS71" s="46"/>
      <c r="HT71" s="46"/>
      <c r="HU71" s="46"/>
      <c r="HV71" s="46"/>
      <c r="HW71" s="46"/>
      <c r="HX71" s="46"/>
      <c r="HY71" s="46"/>
      <c r="HZ71" s="46"/>
      <c r="IA71" s="46"/>
      <c r="IB71" s="46"/>
      <c r="IC71" s="46"/>
      <c r="ID71" s="46"/>
      <c r="IE71" s="46"/>
      <c r="IF71" s="46"/>
      <c r="IG71" s="46"/>
      <c r="IH71" s="46"/>
      <c r="II71" s="46"/>
      <c r="IJ71" s="46"/>
      <c r="IK71" s="46"/>
      <c r="IL71" s="46"/>
      <c r="IM71" s="46"/>
      <c r="IN71" s="46"/>
      <c r="IO71" s="46"/>
      <c r="IP71" s="46"/>
      <c r="IQ71" s="46"/>
      <c r="IR71" s="46"/>
    </row>
    <row r="72" s="1" customFormat="1" ht="24" customHeight="1" spans="1:252">
      <c r="A72" s="20"/>
      <c r="B72" s="31"/>
      <c r="C72" s="22"/>
      <c r="D72" s="35"/>
      <c r="E72" s="36"/>
      <c r="F72" s="34"/>
      <c r="G72" s="23" t="s">
        <v>89</v>
      </c>
      <c r="H72" s="26">
        <v>4739300</v>
      </c>
      <c r="I72" s="47" t="s">
        <v>135</v>
      </c>
      <c r="J72" s="23"/>
      <c r="K72" s="50">
        <v>60</v>
      </c>
      <c r="L72" s="51">
        <v>33</v>
      </c>
      <c r="M72" s="45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46"/>
      <c r="DZ72" s="46"/>
      <c r="EA72" s="46"/>
      <c r="EB72" s="46"/>
      <c r="EC72" s="46"/>
      <c r="ED72" s="46"/>
      <c r="EE72" s="46"/>
      <c r="EF72" s="46"/>
      <c r="EG72" s="46"/>
      <c r="EH72" s="46"/>
      <c r="EI72" s="46"/>
      <c r="EJ72" s="46"/>
      <c r="EK72" s="46"/>
      <c r="EL72" s="46"/>
      <c r="EM72" s="46"/>
      <c r="EN72" s="46"/>
      <c r="EO72" s="46"/>
      <c r="EP72" s="46"/>
      <c r="EQ72" s="46"/>
      <c r="ER72" s="46"/>
      <c r="ES72" s="46"/>
      <c r="ET72" s="46"/>
      <c r="EU72" s="46"/>
      <c r="EV72" s="46"/>
      <c r="EW72" s="46"/>
      <c r="EX72" s="46"/>
      <c r="EY72" s="46"/>
      <c r="EZ72" s="46"/>
      <c r="FA72" s="46"/>
      <c r="FB72" s="46"/>
      <c r="FC72" s="46"/>
      <c r="FD72" s="46"/>
      <c r="FE72" s="46"/>
      <c r="FF72" s="46"/>
      <c r="FG72" s="46"/>
      <c r="FH72" s="46"/>
      <c r="FI72" s="46"/>
      <c r="FJ72" s="46"/>
      <c r="FK72" s="46"/>
      <c r="FL72" s="46"/>
      <c r="FM72" s="46"/>
      <c r="FN72" s="46"/>
      <c r="FO72" s="46"/>
      <c r="FP72" s="46"/>
      <c r="FQ72" s="46"/>
      <c r="FR72" s="46"/>
      <c r="FS72" s="46"/>
      <c r="FT72" s="46"/>
      <c r="FU72" s="46"/>
      <c r="FV72" s="46"/>
      <c r="FW72" s="46"/>
      <c r="FX72" s="46"/>
      <c r="FY72" s="46"/>
      <c r="FZ72" s="46"/>
      <c r="GA72" s="46"/>
      <c r="GB72" s="46"/>
      <c r="GC72" s="46"/>
      <c r="GD72" s="46"/>
      <c r="GE72" s="46"/>
      <c r="GF72" s="46"/>
      <c r="GG72" s="46"/>
      <c r="GH72" s="46"/>
      <c r="GI72" s="46"/>
      <c r="GJ72" s="46"/>
      <c r="GK72" s="46"/>
      <c r="GL72" s="46"/>
      <c r="GM72" s="46"/>
      <c r="GN72" s="46"/>
      <c r="GO72" s="46"/>
      <c r="GP72" s="46"/>
      <c r="GQ72" s="46"/>
      <c r="GR72" s="46"/>
      <c r="GS72" s="46"/>
      <c r="GT72" s="46"/>
      <c r="GU72" s="46"/>
      <c r="GV72" s="46"/>
      <c r="GW72" s="46"/>
      <c r="GX72" s="46"/>
      <c r="GY72" s="46"/>
      <c r="GZ72" s="46"/>
      <c r="HA72" s="46"/>
      <c r="HB72" s="46"/>
      <c r="HC72" s="46"/>
      <c r="HD72" s="46"/>
      <c r="HE72" s="46"/>
      <c r="HF72" s="46"/>
      <c r="HG72" s="46"/>
      <c r="HH72" s="46"/>
      <c r="HI72" s="46"/>
      <c r="HJ72" s="46"/>
      <c r="HK72" s="46"/>
      <c r="HL72" s="46"/>
      <c r="HM72" s="46"/>
      <c r="HN72" s="46"/>
      <c r="HO72" s="46"/>
      <c r="HP72" s="46"/>
      <c r="HQ72" s="46"/>
      <c r="HR72" s="46"/>
      <c r="HS72" s="46"/>
      <c r="HT72" s="46"/>
      <c r="HU72" s="46"/>
      <c r="HV72" s="46"/>
      <c r="HW72" s="46"/>
      <c r="HX72" s="46"/>
      <c r="HY72" s="46"/>
      <c r="HZ72" s="46"/>
      <c r="IA72" s="46"/>
      <c r="IB72" s="46"/>
      <c r="IC72" s="46"/>
      <c r="ID72" s="46"/>
      <c r="IE72" s="46"/>
      <c r="IF72" s="46"/>
      <c r="IG72" s="46"/>
      <c r="IH72" s="46"/>
      <c r="II72" s="46"/>
      <c r="IJ72" s="46"/>
      <c r="IK72" s="46"/>
      <c r="IL72" s="46"/>
      <c r="IM72" s="46"/>
      <c r="IN72" s="46"/>
      <c r="IO72" s="46"/>
      <c r="IP72" s="46"/>
      <c r="IQ72" s="46"/>
      <c r="IR72" s="46"/>
    </row>
    <row r="73" s="1" customFormat="1" ht="24" customHeight="1" spans="1:252">
      <c r="A73" s="20"/>
      <c r="B73" s="31"/>
      <c r="C73" s="22"/>
      <c r="D73" s="35"/>
      <c r="E73" s="36"/>
      <c r="F73" s="34"/>
      <c r="G73" s="23" t="s">
        <v>89</v>
      </c>
      <c r="H73" s="26">
        <v>8800000</v>
      </c>
      <c r="I73" s="47" t="s">
        <v>136</v>
      </c>
      <c r="J73" s="23"/>
      <c r="K73" s="50">
        <v>61</v>
      </c>
      <c r="L73" s="51">
        <v>34</v>
      </c>
      <c r="M73" s="45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46"/>
      <c r="DZ73" s="46"/>
      <c r="EA73" s="46"/>
      <c r="EB73" s="46"/>
      <c r="EC73" s="46"/>
      <c r="ED73" s="46"/>
      <c r="EE73" s="46"/>
      <c r="EF73" s="46"/>
      <c r="EG73" s="46"/>
      <c r="EH73" s="46"/>
      <c r="EI73" s="46"/>
      <c r="EJ73" s="46"/>
      <c r="EK73" s="46"/>
      <c r="EL73" s="46"/>
      <c r="EM73" s="46"/>
      <c r="EN73" s="46"/>
      <c r="EO73" s="46"/>
      <c r="EP73" s="46"/>
      <c r="EQ73" s="46"/>
      <c r="ER73" s="46"/>
      <c r="ES73" s="46"/>
      <c r="ET73" s="46"/>
      <c r="EU73" s="46"/>
      <c r="EV73" s="46"/>
      <c r="EW73" s="46"/>
      <c r="EX73" s="46"/>
      <c r="EY73" s="46"/>
      <c r="EZ73" s="46"/>
      <c r="FA73" s="46"/>
      <c r="FB73" s="46"/>
      <c r="FC73" s="46"/>
      <c r="FD73" s="46"/>
      <c r="FE73" s="46"/>
      <c r="FF73" s="46"/>
      <c r="FG73" s="46"/>
      <c r="FH73" s="46"/>
      <c r="FI73" s="46"/>
      <c r="FJ73" s="46"/>
      <c r="FK73" s="46"/>
      <c r="FL73" s="46"/>
      <c r="FM73" s="46"/>
      <c r="FN73" s="46"/>
      <c r="FO73" s="46"/>
      <c r="FP73" s="46"/>
      <c r="FQ73" s="46"/>
      <c r="FR73" s="46"/>
      <c r="FS73" s="46"/>
      <c r="FT73" s="46"/>
      <c r="FU73" s="46"/>
      <c r="FV73" s="46"/>
      <c r="FW73" s="46"/>
      <c r="FX73" s="46"/>
      <c r="FY73" s="46"/>
      <c r="FZ73" s="46"/>
      <c r="GA73" s="46"/>
      <c r="GB73" s="46"/>
      <c r="GC73" s="46"/>
      <c r="GD73" s="46"/>
      <c r="GE73" s="46"/>
      <c r="GF73" s="46"/>
      <c r="GG73" s="46"/>
      <c r="GH73" s="46"/>
      <c r="GI73" s="46"/>
      <c r="GJ73" s="46"/>
      <c r="GK73" s="46"/>
      <c r="GL73" s="46"/>
      <c r="GM73" s="46"/>
      <c r="GN73" s="46"/>
      <c r="GO73" s="46"/>
      <c r="GP73" s="46"/>
      <c r="GQ73" s="46"/>
      <c r="GR73" s="46"/>
      <c r="GS73" s="46"/>
      <c r="GT73" s="46"/>
      <c r="GU73" s="46"/>
      <c r="GV73" s="46"/>
      <c r="GW73" s="46"/>
      <c r="GX73" s="46"/>
      <c r="GY73" s="46"/>
      <c r="GZ73" s="46"/>
      <c r="HA73" s="46"/>
      <c r="HB73" s="46"/>
      <c r="HC73" s="46"/>
      <c r="HD73" s="46"/>
      <c r="HE73" s="46"/>
      <c r="HF73" s="46"/>
      <c r="HG73" s="46"/>
      <c r="HH73" s="46"/>
      <c r="HI73" s="46"/>
      <c r="HJ73" s="46"/>
      <c r="HK73" s="46"/>
      <c r="HL73" s="46"/>
      <c r="HM73" s="46"/>
      <c r="HN73" s="46"/>
      <c r="HO73" s="46"/>
      <c r="HP73" s="46"/>
      <c r="HQ73" s="46"/>
      <c r="HR73" s="46"/>
      <c r="HS73" s="46"/>
      <c r="HT73" s="46"/>
      <c r="HU73" s="46"/>
      <c r="HV73" s="46"/>
      <c r="HW73" s="46"/>
      <c r="HX73" s="46"/>
      <c r="HY73" s="46"/>
      <c r="HZ73" s="46"/>
      <c r="IA73" s="46"/>
      <c r="IB73" s="46"/>
      <c r="IC73" s="46"/>
      <c r="ID73" s="46"/>
      <c r="IE73" s="46"/>
      <c r="IF73" s="46"/>
      <c r="IG73" s="46"/>
      <c r="IH73" s="46"/>
      <c r="II73" s="46"/>
      <c r="IJ73" s="46"/>
      <c r="IK73" s="46"/>
      <c r="IL73" s="46"/>
      <c r="IM73" s="46"/>
      <c r="IN73" s="46"/>
      <c r="IO73" s="46"/>
      <c r="IP73" s="46"/>
      <c r="IQ73" s="46"/>
      <c r="IR73" s="46"/>
    </row>
    <row r="74" s="1" customFormat="1" ht="24" customHeight="1" spans="1:252">
      <c r="A74" s="20"/>
      <c r="B74" s="31"/>
      <c r="C74" s="22"/>
      <c r="D74" s="35"/>
      <c r="E74" s="36"/>
      <c r="F74" s="34"/>
      <c r="G74" s="23" t="s">
        <v>137</v>
      </c>
      <c r="H74" s="26">
        <v>3261615</v>
      </c>
      <c r="I74" s="47" t="s">
        <v>122</v>
      </c>
      <c r="J74" s="23"/>
      <c r="K74" s="50">
        <v>57</v>
      </c>
      <c r="L74" s="51">
        <v>29</v>
      </c>
      <c r="M74" s="45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46"/>
      <c r="CQ74" s="46"/>
      <c r="CR74" s="46"/>
      <c r="CS74" s="46"/>
      <c r="CT74" s="46"/>
      <c r="CU74" s="46"/>
      <c r="CV74" s="46"/>
      <c r="CW74" s="46"/>
      <c r="CX74" s="46"/>
      <c r="CY74" s="46"/>
      <c r="CZ74" s="46"/>
      <c r="DA74" s="46"/>
      <c r="DB74" s="46"/>
      <c r="DC74" s="46"/>
      <c r="DD74" s="46"/>
      <c r="DE74" s="46"/>
      <c r="DF74" s="46"/>
      <c r="DG74" s="46"/>
      <c r="DH74" s="46"/>
      <c r="DI74" s="46"/>
      <c r="DJ74" s="46"/>
      <c r="DK74" s="46"/>
      <c r="DL74" s="46"/>
      <c r="DM74" s="46"/>
      <c r="DN74" s="46"/>
      <c r="DO74" s="46"/>
      <c r="DP74" s="46"/>
      <c r="DQ74" s="46"/>
      <c r="DR74" s="46"/>
      <c r="DS74" s="46"/>
      <c r="DT74" s="46"/>
      <c r="DU74" s="46"/>
      <c r="DV74" s="46"/>
      <c r="DW74" s="46"/>
      <c r="DX74" s="46"/>
      <c r="DY74" s="46"/>
      <c r="DZ74" s="46"/>
      <c r="EA74" s="46"/>
      <c r="EB74" s="46"/>
      <c r="EC74" s="46"/>
      <c r="ED74" s="46"/>
      <c r="EE74" s="46"/>
      <c r="EF74" s="46"/>
      <c r="EG74" s="46"/>
      <c r="EH74" s="46"/>
      <c r="EI74" s="46"/>
      <c r="EJ74" s="46"/>
      <c r="EK74" s="46"/>
      <c r="EL74" s="46"/>
      <c r="EM74" s="46"/>
      <c r="EN74" s="46"/>
      <c r="EO74" s="46"/>
      <c r="EP74" s="46"/>
      <c r="EQ74" s="46"/>
      <c r="ER74" s="46"/>
      <c r="ES74" s="46"/>
      <c r="ET74" s="46"/>
      <c r="EU74" s="46"/>
      <c r="EV74" s="46"/>
      <c r="EW74" s="46"/>
      <c r="EX74" s="46"/>
      <c r="EY74" s="46"/>
      <c r="EZ74" s="46"/>
      <c r="FA74" s="46"/>
      <c r="FB74" s="46"/>
      <c r="FC74" s="46"/>
      <c r="FD74" s="46"/>
      <c r="FE74" s="46"/>
      <c r="FF74" s="46"/>
      <c r="FG74" s="46"/>
      <c r="FH74" s="46"/>
      <c r="FI74" s="46"/>
      <c r="FJ74" s="46"/>
      <c r="FK74" s="46"/>
      <c r="FL74" s="46"/>
      <c r="FM74" s="46"/>
      <c r="FN74" s="46"/>
      <c r="FO74" s="46"/>
      <c r="FP74" s="46"/>
      <c r="FQ74" s="46"/>
      <c r="FR74" s="46"/>
      <c r="FS74" s="46"/>
      <c r="FT74" s="46"/>
      <c r="FU74" s="46"/>
      <c r="FV74" s="46"/>
      <c r="FW74" s="46"/>
      <c r="FX74" s="46"/>
      <c r="FY74" s="46"/>
      <c r="FZ74" s="46"/>
      <c r="GA74" s="46"/>
      <c r="GB74" s="46"/>
      <c r="GC74" s="46"/>
      <c r="GD74" s="46"/>
      <c r="GE74" s="46"/>
      <c r="GF74" s="46"/>
      <c r="GG74" s="46"/>
      <c r="GH74" s="46"/>
      <c r="GI74" s="46"/>
      <c r="GJ74" s="46"/>
      <c r="GK74" s="46"/>
      <c r="GL74" s="46"/>
      <c r="GM74" s="46"/>
      <c r="GN74" s="46"/>
      <c r="GO74" s="46"/>
      <c r="GP74" s="46"/>
      <c r="GQ74" s="46"/>
      <c r="GR74" s="46"/>
      <c r="GS74" s="46"/>
      <c r="GT74" s="46"/>
      <c r="GU74" s="46"/>
      <c r="GV74" s="46"/>
      <c r="GW74" s="46"/>
      <c r="GX74" s="46"/>
      <c r="GY74" s="46"/>
      <c r="GZ74" s="46"/>
      <c r="HA74" s="46"/>
      <c r="HB74" s="46"/>
      <c r="HC74" s="46"/>
      <c r="HD74" s="46"/>
      <c r="HE74" s="46"/>
      <c r="HF74" s="46"/>
      <c r="HG74" s="46"/>
      <c r="HH74" s="46"/>
      <c r="HI74" s="46"/>
      <c r="HJ74" s="46"/>
      <c r="HK74" s="46"/>
      <c r="HL74" s="46"/>
      <c r="HM74" s="46"/>
      <c r="HN74" s="46"/>
      <c r="HO74" s="46"/>
      <c r="HP74" s="46"/>
      <c r="HQ74" s="46"/>
      <c r="HR74" s="46"/>
      <c r="HS74" s="46"/>
      <c r="HT74" s="46"/>
      <c r="HU74" s="46"/>
      <c r="HV74" s="46"/>
      <c r="HW74" s="46"/>
      <c r="HX74" s="46"/>
      <c r="HY74" s="46"/>
      <c r="HZ74" s="46"/>
      <c r="IA74" s="46"/>
      <c r="IB74" s="46"/>
      <c r="IC74" s="46"/>
      <c r="ID74" s="46"/>
      <c r="IE74" s="46"/>
      <c r="IF74" s="46"/>
      <c r="IG74" s="46"/>
      <c r="IH74" s="46"/>
      <c r="II74" s="46"/>
      <c r="IJ74" s="46"/>
      <c r="IK74" s="46"/>
      <c r="IL74" s="46"/>
      <c r="IM74" s="46"/>
      <c r="IN74" s="46"/>
      <c r="IO74" s="46"/>
      <c r="IP74" s="46"/>
      <c r="IQ74" s="46"/>
      <c r="IR74" s="46"/>
    </row>
    <row r="75" s="1" customFormat="1" ht="24" customHeight="1" spans="1:252">
      <c r="A75" s="20"/>
      <c r="B75" s="31"/>
      <c r="C75" s="22"/>
      <c r="D75" s="35"/>
      <c r="E75" s="36"/>
      <c r="F75" s="34"/>
      <c r="G75" s="23" t="s">
        <v>137</v>
      </c>
      <c r="H75" s="26">
        <v>3869126.25</v>
      </c>
      <c r="I75" s="47" t="s">
        <v>122</v>
      </c>
      <c r="J75" s="23"/>
      <c r="K75" s="50">
        <v>57</v>
      </c>
      <c r="L75" s="51">
        <v>29</v>
      </c>
      <c r="M75" s="45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6"/>
      <c r="DQ75" s="46"/>
      <c r="DR75" s="46"/>
      <c r="DS75" s="46"/>
      <c r="DT75" s="46"/>
      <c r="DU75" s="46"/>
      <c r="DV75" s="46"/>
      <c r="DW75" s="46"/>
      <c r="DX75" s="46"/>
      <c r="DY75" s="46"/>
      <c r="DZ75" s="46"/>
      <c r="EA75" s="46"/>
      <c r="EB75" s="46"/>
      <c r="EC75" s="46"/>
      <c r="ED75" s="46"/>
      <c r="EE75" s="46"/>
      <c r="EF75" s="46"/>
      <c r="EG75" s="46"/>
      <c r="EH75" s="46"/>
      <c r="EI75" s="46"/>
      <c r="EJ75" s="46"/>
      <c r="EK75" s="46"/>
      <c r="EL75" s="46"/>
      <c r="EM75" s="46"/>
      <c r="EN75" s="46"/>
      <c r="EO75" s="46"/>
      <c r="EP75" s="46"/>
      <c r="EQ75" s="46"/>
      <c r="ER75" s="46"/>
      <c r="ES75" s="46"/>
      <c r="ET75" s="46"/>
      <c r="EU75" s="46"/>
      <c r="EV75" s="46"/>
      <c r="EW75" s="46"/>
      <c r="EX75" s="46"/>
      <c r="EY75" s="46"/>
      <c r="EZ75" s="46"/>
      <c r="FA75" s="46"/>
      <c r="FB75" s="46"/>
      <c r="FC75" s="46"/>
      <c r="FD75" s="46"/>
      <c r="FE75" s="46"/>
      <c r="FF75" s="46"/>
      <c r="FG75" s="46"/>
      <c r="FH75" s="46"/>
      <c r="FI75" s="46"/>
      <c r="FJ75" s="46"/>
      <c r="FK75" s="46"/>
      <c r="FL75" s="46"/>
      <c r="FM75" s="46"/>
      <c r="FN75" s="46"/>
      <c r="FO75" s="46"/>
      <c r="FP75" s="46"/>
      <c r="FQ75" s="46"/>
      <c r="FR75" s="46"/>
      <c r="FS75" s="46"/>
      <c r="FT75" s="46"/>
      <c r="FU75" s="46"/>
      <c r="FV75" s="46"/>
      <c r="FW75" s="46"/>
      <c r="FX75" s="46"/>
      <c r="FY75" s="46"/>
      <c r="FZ75" s="46"/>
      <c r="GA75" s="46"/>
      <c r="GB75" s="46"/>
      <c r="GC75" s="46"/>
      <c r="GD75" s="46"/>
      <c r="GE75" s="46"/>
      <c r="GF75" s="46"/>
      <c r="GG75" s="46"/>
      <c r="GH75" s="46"/>
      <c r="GI75" s="46"/>
      <c r="GJ75" s="46"/>
      <c r="GK75" s="46"/>
      <c r="GL75" s="46"/>
      <c r="GM75" s="46"/>
      <c r="GN75" s="46"/>
      <c r="GO75" s="46"/>
      <c r="GP75" s="46"/>
      <c r="GQ75" s="46"/>
      <c r="GR75" s="46"/>
      <c r="GS75" s="46"/>
      <c r="GT75" s="46"/>
      <c r="GU75" s="46"/>
      <c r="GV75" s="46"/>
      <c r="GW75" s="46"/>
      <c r="GX75" s="46"/>
      <c r="GY75" s="46"/>
      <c r="GZ75" s="46"/>
      <c r="HA75" s="46"/>
      <c r="HB75" s="46"/>
      <c r="HC75" s="46"/>
      <c r="HD75" s="46"/>
      <c r="HE75" s="46"/>
      <c r="HF75" s="46"/>
      <c r="HG75" s="46"/>
      <c r="HH75" s="46"/>
      <c r="HI75" s="46"/>
      <c r="HJ75" s="46"/>
      <c r="HK75" s="46"/>
      <c r="HL75" s="46"/>
      <c r="HM75" s="46"/>
      <c r="HN75" s="46"/>
      <c r="HO75" s="46"/>
      <c r="HP75" s="46"/>
      <c r="HQ75" s="46"/>
      <c r="HR75" s="46"/>
      <c r="HS75" s="46"/>
      <c r="HT75" s="46"/>
      <c r="HU75" s="46"/>
      <c r="HV75" s="46"/>
      <c r="HW75" s="46"/>
      <c r="HX75" s="46"/>
      <c r="HY75" s="46"/>
      <c r="HZ75" s="46"/>
      <c r="IA75" s="46"/>
      <c r="IB75" s="46"/>
      <c r="IC75" s="46"/>
      <c r="ID75" s="46"/>
      <c r="IE75" s="46"/>
      <c r="IF75" s="46"/>
      <c r="IG75" s="46"/>
      <c r="IH75" s="46"/>
      <c r="II75" s="46"/>
      <c r="IJ75" s="46"/>
      <c r="IK75" s="46"/>
      <c r="IL75" s="46"/>
      <c r="IM75" s="46"/>
      <c r="IN75" s="46"/>
      <c r="IO75" s="46"/>
      <c r="IP75" s="46"/>
      <c r="IQ75" s="46"/>
      <c r="IR75" s="46"/>
    </row>
    <row r="76" s="1" customFormat="1" ht="24" customHeight="1" spans="1:252">
      <c r="A76" s="20"/>
      <c r="B76" s="31"/>
      <c r="C76" s="22"/>
      <c r="D76" s="35"/>
      <c r="E76" s="36"/>
      <c r="F76" s="34"/>
      <c r="G76" s="23" t="s">
        <v>138</v>
      </c>
      <c r="H76" s="26">
        <v>5856000</v>
      </c>
      <c r="I76" s="47" t="s">
        <v>54</v>
      </c>
      <c r="J76" s="23"/>
      <c r="K76" s="50">
        <v>48</v>
      </c>
      <c r="L76" s="51"/>
      <c r="M76" s="45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/>
      <c r="CZ76" s="46"/>
      <c r="DA76" s="46"/>
      <c r="DB76" s="46"/>
      <c r="DC76" s="46"/>
      <c r="DD76" s="46"/>
      <c r="DE76" s="46"/>
      <c r="DF76" s="46"/>
      <c r="DG76" s="46"/>
      <c r="DH76" s="46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  <c r="DT76" s="46"/>
      <c r="DU76" s="46"/>
      <c r="DV76" s="46"/>
      <c r="DW76" s="46"/>
      <c r="DX76" s="46"/>
      <c r="DY76" s="46"/>
      <c r="DZ76" s="46"/>
      <c r="EA76" s="46"/>
      <c r="EB76" s="46"/>
      <c r="EC76" s="46"/>
      <c r="ED76" s="46"/>
      <c r="EE76" s="46"/>
      <c r="EF76" s="46"/>
      <c r="EG76" s="46"/>
      <c r="EH76" s="46"/>
      <c r="EI76" s="46"/>
      <c r="EJ76" s="46"/>
      <c r="EK76" s="46"/>
      <c r="EL76" s="46"/>
      <c r="EM76" s="46"/>
      <c r="EN76" s="46"/>
      <c r="EO76" s="46"/>
      <c r="EP76" s="46"/>
      <c r="EQ76" s="46"/>
      <c r="ER76" s="46"/>
      <c r="ES76" s="46"/>
      <c r="ET76" s="46"/>
      <c r="EU76" s="46"/>
      <c r="EV76" s="46"/>
      <c r="EW76" s="46"/>
      <c r="EX76" s="46"/>
      <c r="EY76" s="46"/>
      <c r="EZ76" s="46"/>
      <c r="FA76" s="46"/>
      <c r="FB76" s="46"/>
      <c r="FC76" s="46"/>
      <c r="FD76" s="46"/>
      <c r="FE76" s="46"/>
      <c r="FF76" s="46"/>
      <c r="FG76" s="46"/>
      <c r="FH76" s="46"/>
      <c r="FI76" s="46"/>
      <c r="FJ76" s="46"/>
      <c r="FK76" s="46"/>
      <c r="FL76" s="46"/>
      <c r="FM76" s="46"/>
      <c r="FN76" s="46"/>
      <c r="FO76" s="46"/>
      <c r="FP76" s="46"/>
      <c r="FQ76" s="46"/>
      <c r="FR76" s="46"/>
      <c r="FS76" s="46"/>
      <c r="FT76" s="46"/>
      <c r="FU76" s="46"/>
      <c r="FV76" s="46"/>
      <c r="FW76" s="46"/>
      <c r="FX76" s="46"/>
      <c r="FY76" s="46"/>
      <c r="FZ76" s="46"/>
      <c r="GA76" s="46"/>
      <c r="GB76" s="46"/>
      <c r="GC76" s="46"/>
      <c r="GD76" s="46"/>
      <c r="GE76" s="46"/>
      <c r="GF76" s="46"/>
      <c r="GG76" s="46"/>
      <c r="GH76" s="46"/>
      <c r="GI76" s="46"/>
      <c r="GJ76" s="46"/>
      <c r="GK76" s="46"/>
      <c r="GL76" s="46"/>
      <c r="GM76" s="46"/>
      <c r="GN76" s="46"/>
      <c r="GO76" s="46"/>
      <c r="GP76" s="46"/>
      <c r="GQ76" s="46"/>
      <c r="GR76" s="46"/>
      <c r="GS76" s="46"/>
      <c r="GT76" s="46"/>
      <c r="GU76" s="46"/>
      <c r="GV76" s="46"/>
      <c r="GW76" s="46"/>
      <c r="GX76" s="46"/>
      <c r="GY76" s="46"/>
      <c r="GZ76" s="46"/>
      <c r="HA76" s="46"/>
      <c r="HB76" s="46"/>
      <c r="HC76" s="46"/>
      <c r="HD76" s="46"/>
      <c r="HE76" s="46"/>
      <c r="HF76" s="46"/>
      <c r="HG76" s="46"/>
      <c r="HH76" s="46"/>
      <c r="HI76" s="46"/>
      <c r="HJ76" s="46"/>
      <c r="HK76" s="46"/>
      <c r="HL76" s="46"/>
      <c r="HM76" s="46"/>
      <c r="HN76" s="46"/>
      <c r="HO76" s="46"/>
      <c r="HP76" s="46"/>
      <c r="HQ76" s="46"/>
      <c r="HR76" s="46"/>
      <c r="HS76" s="46"/>
      <c r="HT76" s="46"/>
      <c r="HU76" s="46"/>
      <c r="HV76" s="46"/>
      <c r="HW76" s="46"/>
      <c r="HX76" s="46"/>
      <c r="HY76" s="46"/>
      <c r="HZ76" s="46"/>
      <c r="IA76" s="46"/>
      <c r="IB76" s="46"/>
      <c r="IC76" s="46"/>
      <c r="ID76" s="46"/>
      <c r="IE76" s="46"/>
      <c r="IF76" s="46"/>
      <c r="IG76" s="46"/>
      <c r="IH76" s="46"/>
      <c r="II76" s="46"/>
      <c r="IJ76" s="46"/>
      <c r="IK76" s="46"/>
      <c r="IL76" s="46"/>
      <c r="IM76" s="46"/>
      <c r="IN76" s="46"/>
      <c r="IO76" s="46"/>
      <c r="IP76" s="46"/>
      <c r="IQ76" s="46"/>
      <c r="IR76" s="46"/>
    </row>
    <row r="77" s="1" customFormat="1" ht="24" customHeight="1" spans="1:252">
      <c r="A77" s="20"/>
      <c r="B77" s="31"/>
      <c r="C77" s="22"/>
      <c r="D77" s="35"/>
      <c r="E77" s="36"/>
      <c r="F77" s="34"/>
      <c r="G77" s="23" t="s">
        <v>139</v>
      </c>
      <c r="H77" s="26">
        <v>1323900</v>
      </c>
      <c r="I77" s="47" t="s">
        <v>140</v>
      </c>
      <c r="J77" s="23"/>
      <c r="K77" s="50"/>
      <c r="L77" s="51"/>
      <c r="M77" s="45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  <c r="DT77" s="46"/>
      <c r="DU77" s="46"/>
      <c r="DV77" s="46"/>
      <c r="DW77" s="46"/>
      <c r="DX77" s="46"/>
      <c r="DY77" s="46"/>
      <c r="DZ77" s="46"/>
      <c r="EA77" s="46"/>
      <c r="EB77" s="46"/>
      <c r="EC77" s="46"/>
      <c r="ED77" s="46"/>
      <c r="EE77" s="46"/>
      <c r="EF77" s="46"/>
      <c r="EG77" s="46"/>
      <c r="EH77" s="46"/>
      <c r="EI77" s="46"/>
      <c r="EJ77" s="46"/>
      <c r="EK77" s="46"/>
      <c r="EL77" s="46"/>
      <c r="EM77" s="46"/>
      <c r="EN77" s="46"/>
      <c r="EO77" s="46"/>
      <c r="EP77" s="46"/>
      <c r="EQ77" s="46"/>
      <c r="ER77" s="46"/>
      <c r="ES77" s="46"/>
      <c r="ET77" s="46"/>
      <c r="EU77" s="46"/>
      <c r="EV77" s="46"/>
      <c r="EW77" s="46"/>
      <c r="EX77" s="46"/>
      <c r="EY77" s="46"/>
      <c r="EZ77" s="46"/>
      <c r="FA77" s="46"/>
      <c r="FB77" s="46"/>
      <c r="FC77" s="46"/>
      <c r="FD77" s="46"/>
      <c r="FE77" s="46"/>
      <c r="FF77" s="46"/>
      <c r="FG77" s="46"/>
      <c r="FH77" s="46"/>
      <c r="FI77" s="46"/>
      <c r="FJ77" s="46"/>
      <c r="FK77" s="46"/>
      <c r="FL77" s="46"/>
      <c r="FM77" s="46"/>
      <c r="FN77" s="46"/>
      <c r="FO77" s="46"/>
      <c r="FP77" s="46"/>
      <c r="FQ77" s="46"/>
      <c r="FR77" s="46"/>
      <c r="FS77" s="46"/>
      <c r="FT77" s="46"/>
      <c r="FU77" s="46"/>
      <c r="FV77" s="46"/>
      <c r="FW77" s="46"/>
      <c r="FX77" s="46"/>
      <c r="FY77" s="46"/>
      <c r="FZ77" s="46"/>
      <c r="GA77" s="46"/>
      <c r="GB77" s="46"/>
      <c r="GC77" s="46"/>
      <c r="GD77" s="46"/>
      <c r="GE77" s="46"/>
      <c r="GF77" s="46"/>
      <c r="GG77" s="46"/>
      <c r="GH77" s="46"/>
      <c r="GI77" s="46"/>
      <c r="GJ77" s="46"/>
      <c r="GK77" s="46"/>
      <c r="GL77" s="46"/>
      <c r="GM77" s="46"/>
      <c r="GN77" s="46"/>
      <c r="GO77" s="46"/>
      <c r="GP77" s="46"/>
      <c r="GQ77" s="46"/>
      <c r="GR77" s="46"/>
      <c r="GS77" s="46"/>
      <c r="GT77" s="46"/>
      <c r="GU77" s="46"/>
      <c r="GV77" s="46"/>
      <c r="GW77" s="46"/>
      <c r="GX77" s="46"/>
      <c r="GY77" s="46"/>
      <c r="GZ77" s="46"/>
      <c r="HA77" s="46"/>
      <c r="HB77" s="46"/>
      <c r="HC77" s="46"/>
      <c r="HD77" s="46"/>
      <c r="HE77" s="46"/>
      <c r="HF77" s="46"/>
      <c r="HG77" s="46"/>
      <c r="HH77" s="46"/>
      <c r="HI77" s="46"/>
      <c r="HJ77" s="46"/>
      <c r="HK77" s="46"/>
      <c r="HL77" s="46"/>
      <c r="HM77" s="46"/>
      <c r="HN77" s="46"/>
      <c r="HO77" s="46"/>
      <c r="HP77" s="46"/>
      <c r="HQ77" s="46"/>
      <c r="HR77" s="46"/>
      <c r="HS77" s="46"/>
      <c r="HT77" s="46"/>
      <c r="HU77" s="46"/>
      <c r="HV77" s="46"/>
      <c r="HW77" s="46"/>
      <c r="HX77" s="46"/>
      <c r="HY77" s="46"/>
      <c r="HZ77" s="46"/>
      <c r="IA77" s="46"/>
      <c r="IB77" s="46"/>
      <c r="IC77" s="46"/>
      <c r="ID77" s="46"/>
      <c r="IE77" s="46"/>
      <c r="IF77" s="46"/>
      <c r="IG77" s="46"/>
      <c r="IH77" s="46"/>
      <c r="II77" s="46"/>
      <c r="IJ77" s="46"/>
      <c r="IK77" s="46"/>
      <c r="IL77" s="46"/>
      <c r="IM77" s="46"/>
      <c r="IN77" s="46"/>
      <c r="IO77" s="46"/>
      <c r="IP77" s="46"/>
      <c r="IQ77" s="46"/>
      <c r="IR77" s="46"/>
    </row>
    <row r="78" s="1" customFormat="1" ht="24" customHeight="1" spans="1:252">
      <c r="A78" s="20"/>
      <c r="B78" s="31"/>
      <c r="C78" s="22"/>
      <c r="D78" s="35"/>
      <c r="E78" s="36"/>
      <c r="F78" s="34"/>
      <c r="G78" s="23" t="s">
        <v>141</v>
      </c>
      <c r="H78" s="26">
        <v>570068</v>
      </c>
      <c r="I78" s="47" t="s">
        <v>133</v>
      </c>
      <c r="J78" s="23"/>
      <c r="K78" s="50"/>
      <c r="L78" s="51"/>
      <c r="M78" s="45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46"/>
      <c r="CR78" s="46"/>
      <c r="CS78" s="46"/>
      <c r="CT78" s="46"/>
      <c r="CU78" s="46"/>
      <c r="CV78" s="46"/>
      <c r="CW78" s="46"/>
      <c r="CX78" s="46"/>
      <c r="CY78" s="46"/>
      <c r="CZ78" s="46"/>
      <c r="DA78" s="46"/>
      <c r="DB78" s="46"/>
      <c r="DC78" s="46"/>
      <c r="DD78" s="46"/>
      <c r="DE78" s="46"/>
      <c r="DF78" s="46"/>
      <c r="DG78" s="46"/>
      <c r="DH78" s="46"/>
      <c r="DI78" s="46"/>
      <c r="DJ78" s="46"/>
      <c r="DK78" s="46"/>
      <c r="DL78" s="46"/>
      <c r="DM78" s="46"/>
      <c r="DN78" s="46"/>
      <c r="DO78" s="46"/>
      <c r="DP78" s="46"/>
      <c r="DQ78" s="46"/>
      <c r="DR78" s="46"/>
      <c r="DS78" s="46"/>
      <c r="DT78" s="46"/>
      <c r="DU78" s="46"/>
      <c r="DV78" s="46"/>
      <c r="DW78" s="46"/>
      <c r="DX78" s="46"/>
      <c r="DY78" s="46"/>
      <c r="DZ78" s="46"/>
      <c r="EA78" s="46"/>
      <c r="EB78" s="46"/>
      <c r="EC78" s="46"/>
      <c r="ED78" s="46"/>
      <c r="EE78" s="46"/>
      <c r="EF78" s="46"/>
      <c r="EG78" s="46"/>
      <c r="EH78" s="46"/>
      <c r="EI78" s="46"/>
      <c r="EJ78" s="46"/>
      <c r="EK78" s="46"/>
      <c r="EL78" s="46"/>
      <c r="EM78" s="46"/>
      <c r="EN78" s="46"/>
      <c r="EO78" s="46"/>
      <c r="EP78" s="46"/>
      <c r="EQ78" s="46"/>
      <c r="ER78" s="46"/>
      <c r="ES78" s="46"/>
      <c r="ET78" s="46"/>
      <c r="EU78" s="46"/>
      <c r="EV78" s="46"/>
      <c r="EW78" s="46"/>
      <c r="EX78" s="46"/>
      <c r="EY78" s="46"/>
      <c r="EZ78" s="46"/>
      <c r="FA78" s="46"/>
      <c r="FB78" s="46"/>
      <c r="FC78" s="46"/>
      <c r="FD78" s="46"/>
      <c r="FE78" s="46"/>
      <c r="FF78" s="46"/>
      <c r="FG78" s="46"/>
      <c r="FH78" s="46"/>
      <c r="FI78" s="46"/>
      <c r="FJ78" s="46"/>
      <c r="FK78" s="46"/>
      <c r="FL78" s="46"/>
      <c r="FM78" s="46"/>
      <c r="FN78" s="46"/>
      <c r="FO78" s="46"/>
      <c r="FP78" s="46"/>
      <c r="FQ78" s="46"/>
      <c r="FR78" s="46"/>
      <c r="FS78" s="46"/>
      <c r="FT78" s="46"/>
      <c r="FU78" s="46"/>
      <c r="FV78" s="46"/>
      <c r="FW78" s="46"/>
      <c r="FX78" s="46"/>
      <c r="FY78" s="46"/>
      <c r="FZ78" s="46"/>
      <c r="GA78" s="46"/>
      <c r="GB78" s="46"/>
      <c r="GC78" s="46"/>
      <c r="GD78" s="46"/>
      <c r="GE78" s="46"/>
      <c r="GF78" s="46"/>
      <c r="GG78" s="46"/>
      <c r="GH78" s="46"/>
      <c r="GI78" s="46"/>
      <c r="GJ78" s="46"/>
      <c r="GK78" s="46"/>
      <c r="GL78" s="46"/>
      <c r="GM78" s="46"/>
      <c r="GN78" s="46"/>
      <c r="GO78" s="46"/>
      <c r="GP78" s="46"/>
      <c r="GQ78" s="46"/>
      <c r="GR78" s="46"/>
      <c r="GS78" s="46"/>
      <c r="GT78" s="46"/>
      <c r="GU78" s="46"/>
      <c r="GV78" s="46"/>
      <c r="GW78" s="46"/>
      <c r="GX78" s="46"/>
      <c r="GY78" s="46"/>
      <c r="GZ78" s="46"/>
      <c r="HA78" s="46"/>
      <c r="HB78" s="46"/>
      <c r="HC78" s="46"/>
      <c r="HD78" s="46"/>
      <c r="HE78" s="46"/>
      <c r="HF78" s="46"/>
      <c r="HG78" s="46"/>
      <c r="HH78" s="46"/>
      <c r="HI78" s="46"/>
      <c r="HJ78" s="46"/>
      <c r="HK78" s="46"/>
      <c r="HL78" s="46"/>
      <c r="HM78" s="46"/>
      <c r="HN78" s="46"/>
      <c r="HO78" s="46"/>
      <c r="HP78" s="46"/>
      <c r="HQ78" s="46"/>
      <c r="HR78" s="46"/>
      <c r="HS78" s="46"/>
      <c r="HT78" s="46"/>
      <c r="HU78" s="46"/>
      <c r="HV78" s="46"/>
      <c r="HW78" s="46"/>
      <c r="HX78" s="46"/>
      <c r="HY78" s="46"/>
      <c r="HZ78" s="46"/>
      <c r="IA78" s="46"/>
      <c r="IB78" s="46"/>
      <c r="IC78" s="46"/>
      <c r="ID78" s="46"/>
      <c r="IE78" s="46"/>
      <c r="IF78" s="46"/>
      <c r="IG78" s="46"/>
      <c r="IH78" s="46"/>
      <c r="II78" s="46"/>
      <c r="IJ78" s="46"/>
      <c r="IK78" s="46"/>
      <c r="IL78" s="46"/>
      <c r="IM78" s="46"/>
      <c r="IN78" s="46"/>
      <c r="IO78" s="46"/>
      <c r="IP78" s="46"/>
      <c r="IQ78" s="46"/>
      <c r="IR78" s="46"/>
    </row>
    <row r="79" s="1" customFormat="1" ht="24" customHeight="1" spans="1:252">
      <c r="A79" s="20"/>
      <c r="B79" s="31"/>
      <c r="C79" s="22"/>
      <c r="D79" s="35"/>
      <c r="E79" s="36"/>
      <c r="F79" s="34"/>
      <c r="G79" s="23" t="s">
        <v>142</v>
      </c>
      <c r="H79" s="26">
        <v>300000</v>
      </c>
      <c r="I79" s="47" t="s">
        <v>143</v>
      </c>
      <c r="J79" s="23"/>
      <c r="K79" s="50"/>
      <c r="L79" s="51"/>
      <c r="M79" s="45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  <c r="CP79" s="46"/>
      <c r="CQ79" s="46"/>
      <c r="CR79" s="46"/>
      <c r="CS79" s="46"/>
      <c r="CT79" s="46"/>
      <c r="CU79" s="46"/>
      <c r="CV79" s="46"/>
      <c r="CW79" s="46"/>
      <c r="CX79" s="46"/>
      <c r="CY79" s="46"/>
      <c r="CZ79" s="46"/>
      <c r="DA79" s="46"/>
      <c r="DB79" s="46"/>
      <c r="DC79" s="46"/>
      <c r="DD79" s="46"/>
      <c r="DE79" s="46"/>
      <c r="DF79" s="46"/>
      <c r="DG79" s="46"/>
      <c r="DH79" s="46"/>
      <c r="DI79" s="46"/>
      <c r="DJ79" s="46"/>
      <c r="DK79" s="46"/>
      <c r="DL79" s="46"/>
      <c r="DM79" s="46"/>
      <c r="DN79" s="46"/>
      <c r="DO79" s="46"/>
      <c r="DP79" s="46"/>
      <c r="DQ79" s="46"/>
      <c r="DR79" s="46"/>
      <c r="DS79" s="46"/>
      <c r="DT79" s="46"/>
      <c r="DU79" s="46"/>
      <c r="DV79" s="46"/>
      <c r="DW79" s="46"/>
      <c r="DX79" s="46"/>
      <c r="DY79" s="46"/>
      <c r="DZ79" s="46"/>
      <c r="EA79" s="46"/>
      <c r="EB79" s="46"/>
      <c r="EC79" s="46"/>
      <c r="ED79" s="46"/>
      <c r="EE79" s="46"/>
      <c r="EF79" s="46"/>
      <c r="EG79" s="46"/>
      <c r="EH79" s="46"/>
      <c r="EI79" s="46"/>
      <c r="EJ79" s="46"/>
      <c r="EK79" s="46"/>
      <c r="EL79" s="46"/>
      <c r="EM79" s="46"/>
      <c r="EN79" s="46"/>
      <c r="EO79" s="46"/>
      <c r="EP79" s="46"/>
      <c r="EQ79" s="46"/>
      <c r="ER79" s="46"/>
      <c r="ES79" s="46"/>
      <c r="ET79" s="46"/>
      <c r="EU79" s="46"/>
      <c r="EV79" s="46"/>
      <c r="EW79" s="46"/>
      <c r="EX79" s="46"/>
      <c r="EY79" s="46"/>
      <c r="EZ79" s="46"/>
      <c r="FA79" s="46"/>
      <c r="FB79" s="46"/>
      <c r="FC79" s="46"/>
      <c r="FD79" s="46"/>
      <c r="FE79" s="46"/>
      <c r="FF79" s="46"/>
      <c r="FG79" s="46"/>
      <c r="FH79" s="46"/>
      <c r="FI79" s="46"/>
      <c r="FJ79" s="46"/>
      <c r="FK79" s="46"/>
      <c r="FL79" s="46"/>
      <c r="FM79" s="46"/>
      <c r="FN79" s="46"/>
      <c r="FO79" s="46"/>
      <c r="FP79" s="46"/>
      <c r="FQ79" s="46"/>
      <c r="FR79" s="46"/>
      <c r="FS79" s="46"/>
      <c r="FT79" s="46"/>
      <c r="FU79" s="46"/>
      <c r="FV79" s="46"/>
      <c r="FW79" s="46"/>
      <c r="FX79" s="46"/>
      <c r="FY79" s="46"/>
      <c r="FZ79" s="46"/>
      <c r="GA79" s="46"/>
      <c r="GB79" s="46"/>
      <c r="GC79" s="46"/>
      <c r="GD79" s="46"/>
      <c r="GE79" s="46"/>
      <c r="GF79" s="46"/>
      <c r="GG79" s="46"/>
      <c r="GH79" s="46"/>
      <c r="GI79" s="46"/>
      <c r="GJ79" s="46"/>
      <c r="GK79" s="46"/>
      <c r="GL79" s="46"/>
      <c r="GM79" s="46"/>
      <c r="GN79" s="46"/>
      <c r="GO79" s="46"/>
      <c r="GP79" s="46"/>
      <c r="GQ79" s="46"/>
      <c r="GR79" s="46"/>
      <c r="GS79" s="46"/>
      <c r="GT79" s="46"/>
      <c r="GU79" s="46"/>
      <c r="GV79" s="46"/>
      <c r="GW79" s="46"/>
      <c r="GX79" s="46"/>
      <c r="GY79" s="46"/>
      <c r="GZ79" s="46"/>
      <c r="HA79" s="46"/>
      <c r="HB79" s="46"/>
      <c r="HC79" s="46"/>
      <c r="HD79" s="46"/>
      <c r="HE79" s="46"/>
      <c r="HF79" s="46"/>
      <c r="HG79" s="46"/>
      <c r="HH79" s="46"/>
      <c r="HI79" s="46"/>
      <c r="HJ79" s="46"/>
      <c r="HK79" s="46"/>
      <c r="HL79" s="46"/>
      <c r="HM79" s="46"/>
      <c r="HN79" s="46"/>
      <c r="HO79" s="46"/>
      <c r="HP79" s="46"/>
      <c r="HQ79" s="46"/>
      <c r="HR79" s="46"/>
      <c r="HS79" s="46"/>
      <c r="HT79" s="46"/>
      <c r="HU79" s="46"/>
      <c r="HV79" s="46"/>
      <c r="HW79" s="46"/>
      <c r="HX79" s="46"/>
      <c r="HY79" s="46"/>
      <c r="HZ79" s="46"/>
      <c r="IA79" s="46"/>
      <c r="IB79" s="46"/>
      <c r="IC79" s="46"/>
      <c r="ID79" s="46"/>
      <c r="IE79" s="46"/>
      <c r="IF79" s="46"/>
      <c r="IG79" s="46"/>
      <c r="IH79" s="46"/>
      <c r="II79" s="46"/>
      <c r="IJ79" s="46"/>
      <c r="IK79" s="46"/>
      <c r="IL79" s="46"/>
      <c r="IM79" s="46"/>
      <c r="IN79" s="46"/>
      <c r="IO79" s="46"/>
      <c r="IP79" s="46"/>
      <c r="IQ79" s="46"/>
      <c r="IR79" s="46"/>
    </row>
    <row r="80" s="1" customFormat="1" ht="24" spans="1:252">
      <c r="A80" s="20"/>
      <c r="B80" s="31" t="s">
        <v>95</v>
      </c>
      <c r="C80" s="22">
        <v>19550000</v>
      </c>
      <c r="D80" s="35"/>
      <c r="E80" s="36" t="s">
        <v>144</v>
      </c>
      <c r="F80" s="34" t="s">
        <v>145</v>
      </c>
      <c r="G80" s="23" t="s">
        <v>89</v>
      </c>
      <c r="H80" s="26">
        <v>3000000</v>
      </c>
      <c r="I80" s="47" t="s">
        <v>143</v>
      </c>
      <c r="J80" s="23">
        <f>C80-H80-H81-H82</f>
        <v>9240000</v>
      </c>
      <c r="K80" s="50">
        <v>9</v>
      </c>
      <c r="L80" s="51">
        <v>7</v>
      </c>
      <c r="M80" s="45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  <c r="CP80" s="46"/>
      <c r="CQ80" s="46"/>
      <c r="CR80" s="46"/>
      <c r="CS80" s="46"/>
      <c r="CT80" s="46"/>
      <c r="CU80" s="46"/>
      <c r="CV80" s="46"/>
      <c r="CW80" s="46"/>
      <c r="CX80" s="46"/>
      <c r="CY80" s="46"/>
      <c r="CZ80" s="46"/>
      <c r="DA80" s="46"/>
      <c r="DB80" s="46"/>
      <c r="DC80" s="46"/>
      <c r="DD80" s="46"/>
      <c r="DE80" s="46"/>
      <c r="DF80" s="46"/>
      <c r="DG80" s="46"/>
      <c r="DH80" s="46"/>
      <c r="DI80" s="46"/>
      <c r="DJ80" s="46"/>
      <c r="DK80" s="46"/>
      <c r="DL80" s="46"/>
      <c r="DM80" s="46"/>
      <c r="DN80" s="46"/>
      <c r="DO80" s="46"/>
      <c r="DP80" s="46"/>
      <c r="DQ80" s="46"/>
      <c r="DR80" s="46"/>
      <c r="DS80" s="46"/>
      <c r="DT80" s="46"/>
      <c r="DU80" s="46"/>
      <c r="DV80" s="46"/>
      <c r="DW80" s="46"/>
      <c r="DX80" s="46"/>
      <c r="DY80" s="46"/>
      <c r="DZ80" s="46"/>
      <c r="EA80" s="46"/>
      <c r="EB80" s="46"/>
      <c r="EC80" s="46"/>
      <c r="ED80" s="46"/>
      <c r="EE80" s="46"/>
      <c r="EF80" s="46"/>
      <c r="EG80" s="46"/>
      <c r="EH80" s="46"/>
      <c r="EI80" s="46"/>
      <c r="EJ80" s="46"/>
      <c r="EK80" s="46"/>
      <c r="EL80" s="46"/>
      <c r="EM80" s="46"/>
      <c r="EN80" s="46"/>
      <c r="EO80" s="46"/>
      <c r="EP80" s="46"/>
      <c r="EQ80" s="46"/>
      <c r="ER80" s="46"/>
      <c r="ES80" s="46"/>
      <c r="ET80" s="46"/>
      <c r="EU80" s="46"/>
      <c r="EV80" s="46"/>
      <c r="EW80" s="46"/>
      <c r="EX80" s="46"/>
      <c r="EY80" s="46"/>
      <c r="EZ80" s="46"/>
      <c r="FA80" s="46"/>
      <c r="FB80" s="46"/>
      <c r="FC80" s="46"/>
      <c r="FD80" s="46"/>
      <c r="FE80" s="46"/>
      <c r="FF80" s="46"/>
      <c r="FG80" s="46"/>
      <c r="FH80" s="46"/>
      <c r="FI80" s="46"/>
      <c r="FJ80" s="46"/>
      <c r="FK80" s="46"/>
      <c r="FL80" s="46"/>
      <c r="FM80" s="46"/>
      <c r="FN80" s="46"/>
      <c r="FO80" s="46"/>
      <c r="FP80" s="46"/>
      <c r="FQ80" s="46"/>
      <c r="FR80" s="46"/>
      <c r="FS80" s="46"/>
      <c r="FT80" s="46"/>
      <c r="FU80" s="46"/>
      <c r="FV80" s="46"/>
      <c r="FW80" s="46"/>
      <c r="FX80" s="46"/>
      <c r="FY80" s="46"/>
      <c r="FZ80" s="46"/>
      <c r="GA80" s="46"/>
      <c r="GB80" s="46"/>
      <c r="GC80" s="46"/>
      <c r="GD80" s="46"/>
      <c r="GE80" s="46"/>
      <c r="GF80" s="46"/>
      <c r="GG80" s="46"/>
      <c r="GH80" s="46"/>
      <c r="GI80" s="46"/>
      <c r="GJ80" s="46"/>
      <c r="GK80" s="46"/>
      <c r="GL80" s="46"/>
      <c r="GM80" s="46"/>
      <c r="GN80" s="46"/>
      <c r="GO80" s="46"/>
      <c r="GP80" s="46"/>
      <c r="GQ80" s="46"/>
      <c r="GR80" s="46"/>
      <c r="GS80" s="46"/>
      <c r="GT80" s="46"/>
      <c r="GU80" s="46"/>
      <c r="GV80" s="46"/>
      <c r="GW80" s="46"/>
      <c r="GX80" s="46"/>
      <c r="GY80" s="46"/>
      <c r="GZ80" s="46"/>
      <c r="HA80" s="46"/>
      <c r="HB80" s="46"/>
      <c r="HC80" s="46"/>
      <c r="HD80" s="46"/>
      <c r="HE80" s="46"/>
      <c r="HF80" s="46"/>
      <c r="HG80" s="46"/>
      <c r="HH80" s="46"/>
      <c r="HI80" s="46"/>
      <c r="HJ80" s="46"/>
      <c r="HK80" s="46"/>
      <c r="HL80" s="46"/>
      <c r="HM80" s="46"/>
      <c r="HN80" s="46"/>
      <c r="HO80" s="46"/>
      <c r="HP80" s="46"/>
      <c r="HQ80" s="46"/>
      <c r="HR80" s="46"/>
      <c r="HS80" s="46"/>
      <c r="HT80" s="46"/>
      <c r="HU80" s="46"/>
      <c r="HV80" s="46"/>
      <c r="HW80" s="46"/>
      <c r="HX80" s="46"/>
      <c r="HY80" s="46"/>
      <c r="HZ80" s="46"/>
      <c r="IA80" s="46"/>
      <c r="IB80" s="46"/>
      <c r="IC80" s="46"/>
      <c r="ID80" s="46"/>
      <c r="IE80" s="46"/>
      <c r="IF80" s="46"/>
      <c r="IG80" s="46"/>
      <c r="IH80" s="46"/>
      <c r="II80" s="46"/>
      <c r="IJ80" s="46"/>
      <c r="IK80" s="46"/>
      <c r="IL80" s="46"/>
      <c r="IM80" s="46"/>
      <c r="IN80" s="46"/>
      <c r="IO80" s="46"/>
      <c r="IP80" s="46"/>
      <c r="IQ80" s="46"/>
      <c r="IR80" s="46"/>
    </row>
    <row r="81" s="1" customFormat="1" ht="30" customHeight="1" spans="1:252">
      <c r="A81" s="20"/>
      <c r="B81" s="31"/>
      <c r="C81" s="22"/>
      <c r="D81" s="35"/>
      <c r="E81" s="36"/>
      <c r="F81" s="34"/>
      <c r="G81" s="23" t="s">
        <v>89</v>
      </c>
      <c r="H81" s="26">
        <v>4000000</v>
      </c>
      <c r="I81" s="23" t="s">
        <v>146</v>
      </c>
      <c r="J81" s="23"/>
      <c r="K81" s="50">
        <v>63</v>
      </c>
      <c r="L81" s="51">
        <v>37</v>
      </c>
      <c r="M81" s="45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46"/>
      <c r="CR81" s="46"/>
      <c r="CS81" s="46"/>
      <c r="CT81" s="46"/>
      <c r="CU81" s="46"/>
      <c r="CV81" s="46"/>
      <c r="CW81" s="46"/>
      <c r="CX81" s="46"/>
      <c r="CY81" s="46"/>
      <c r="CZ81" s="46"/>
      <c r="DA81" s="46"/>
      <c r="DB81" s="46"/>
      <c r="DC81" s="46"/>
      <c r="DD81" s="46"/>
      <c r="DE81" s="46"/>
      <c r="DF81" s="46"/>
      <c r="DG81" s="46"/>
      <c r="DH81" s="46"/>
      <c r="DI81" s="46"/>
      <c r="DJ81" s="46"/>
      <c r="DK81" s="46"/>
      <c r="DL81" s="46"/>
      <c r="DM81" s="46"/>
      <c r="DN81" s="46"/>
      <c r="DO81" s="46"/>
      <c r="DP81" s="46"/>
      <c r="DQ81" s="46"/>
      <c r="DR81" s="46"/>
      <c r="DS81" s="46"/>
      <c r="DT81" s="46"/>
      <c r="DU81" s="46"/>
      <c r="DV81" s="46"/>
      <c r="DW81" s="46"/>
      <c r="DX81" s="46"/>
      <c r="DY81" s="46"/>
      <c r="DZ81" s="46"/>
      <c r="EA81" s="46"/>
      <c r="EB81" s="46"/>
      <c r="EC81" s="46"/>
      <c r="ED81" s="46"/>
      <c r="EE81" s="46"/>
      <c r="EF81" s="46"/>
      <c r="EG81" s="46"/>
      <c r="EH81" s="46"/>
      <c r="EI81" s="46"/>
      <c r="EJ81" s="46"/>
      <c r="EK81" s="46"/>
      <c r="EL81" s="46"/>
      <c r="EM81" s="46"/>
      <c r="EN81" s="46"/>
      <c r="EO81" s="46"/>
      <c r="EP81" s="46"/>
      <c r="EQ81" s="46"/>
      <c r="ER81" s="46"/>
      <c r="ES81" s="46"/>
      <c r="ET81" s="46"/>
      <c r="EU81" s="46"/>
      <c r="EV81" s="46"/>
      <c r="EW81" s="46"/>
      <c r="EX81" s="46"/>
      <c r="EY81" s="46"/>
      <c r="EZ81" s="46"/>
      <c r="FA81" s="46"/>
      <c r="FB81" s="46"/>
      <c r="FC81" s="46"/>
      <c r="FD81" s="46"/>
      <c r="FE81" s="46"/>
      <c r="FF81" s="46"/>
      <c r="FG81" s="46"/>
      <c r="FH81" s="46"/>
      <c r="FI81" s="46"/>
      <c r="FJ81" s="46"/>
      <c r="FK81" s="46"/>
      <c r="FL81" s="46"/>
      <c r="FM81" s="46"/>
      <c r="FN81" s="46"/>
      <c r="FO81" s="46"/>
      <c r="FP81" s="46"/>
      <c r="FQ81" s="46"/>
      <c r="FR81" s="46"/>
      <c r="FS81" s="46"/>
      <c r="FT81" s="46"/>
      <c r="FU81" s="46"/>
      <c r="FV81" s="46"/>
      <c r="FW81" s="46"/>
      <c r="FX81" s="46"/>
      <c r="FY81" s="46"/>
      <c r="FZ81" s="46"/>
      <c r="GA81" s="46"/>
      <c r="GB81" s="46"/>
      <c r="GC81" s="46"/>
      <c r="GD81" s="46"/>
      <c r="GE81" s="46"/>
      <c r="GF81" s="46"/>
      <c r="GG81" s="46"/>
      <c r="GH81" s="46"/>
      <c r="GI81" s="46"/>
      <c r="GJ81" s="46"/>
      <c r="GK81" s="46"/>
      <c r="GL81" s="46"/>
      <c r="GM81" s="46"/>
      <c r="GN81" s="46"/>
      <c r="GO81" s="46"/>
      <c r="GP81" s="46"/>
      <c r="GQ81" s="46"/>
      <c r="GR81" s="46"/>
      <c r="GS81" s="46"/>
      <c r="GT81" s="46"/>
      <c r="GU81" s="46"/>
      <c r="GV81" s="46"/>
      <c r="GW81" s="46"/>
      <c r="GX81" s="46"/>
      <c r="GY81" s="46"/>
      <c r="GZ81" s="46"/>
      <c r="HA81" s="46"/>
      <c r="HB81" s="46"/>
      <c r="HC81" s="46"/>
      <c r="HD81" s="46"/>
      <c r="HE81" s="46"/>
      <c r="HF81" s="46"/>
      <c r="HG81" s="46"/>
      <c r="HH81" s="46"/>
      <c r="HI81" s="46"/>
      <c r="HJ81" s="46"/>
      <c r="HK81" s="46"/>
      <c r="HL81" s="46"/>
      <c r="HM81" s="46"/>
      <c r="HN81" s="46"/>
      <c r="HO81" s="46"/>
      <c r="HP81" s="46"/>
      <c r="HQ81" s="46"/>
      <c r="HR81" s="46"/>
      <c r="HS81" s="46"/>
      <c r="HT81" s="46"/>
      <c r="HU81" s="46"/>
      <c r="HV81" s="46"/>
      <c r="HW81" s="46"/>
      <c r="HX81" s="46"/>
      <c r="HY81" s="46"/>
      <c r="HZ81" s="46"/>
      <c r="IA81" s="46"/>
      <c r="IB81" s="46"/>
      <c r="IC81" s="46"/>
      <c r="ID81" s="46"/>
      <c r="IE81" s="46"/>
      <c r="IF81" s="46"/>
      <c r="IG81" s="46"/>
      <c r="IH81" s="46"/>
      <c r="II81" s="46"/>
      <c r="IJ81" s="46"/>
      <c r="IK81" s="46"/>
      <c r="IL81" s="46"/>
      <c r="IM81" s="46"/>
      <c r="IN81" s="46"/>
      <c r="IO81" s="46"/>
      <c r="IP81" s="46"/>
      <c r="IQ81" s="46"/>
      <c r="IR81" s="46"/>
    </row>
    <row r="82" s="1" customFormat="1" ht="30" customHeight="1" spans="1:252">
      <c r="A82" s="20"/>
      <c r="B82" s="31"/>
      <c r="C82" s="22"/>
      <c r="D82" s="35"/>
      <c r="E82" s="36"/>
      <c r="F82" s="34"/>
      <c r="G82" s="23" t="s">
        <v>89</v>
      </c>
      <c r="H82" s="26">
        <v>3310000</v>
      </c>
      <c r="I82" s="23" t="s">
        <v>147</v>
      </c>
      <c r="J82" s="23"/>
      <c r="K82" s="50">
        <v>62</v>
      </c>
      <c r="L82" s="51">
        <v>36</v>
      </c>
      <c r="M82" s="45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6"/>
      <c r="CM82" s="46"/>
      <c r="CN82" s="46"/>
      <c r="CO82" s="46"/>
      <c r="CP82" s="46"/>
      <c r="CQ82" s="46"/>
      <c r="CR82" s="46"/>
      <c r="CS82" s="46"/>
      <c r="CT82" s="46"/>
      <c r="CU82" s="46"/>
      <c r="CV82" s="46"/>
      <c r="CW82" s="46"/>
      <c r="CX82" s="46"/>
      <c r="CY82" s="46"/>
      <c r="CZ82" s="46"/>
      <c r="DA82" s="46"/>
      <c r="DB82" s="46"/>
      <c r="DC82" s="46"/>
      <c r="DD82" s="46"/>
      <c r="DE82" s="46"/>
      <c r="DF82" s="46"/>
      <c r="DG82" s="46"/>
      <c r="DH82" s="46"/>
      <c r="DI82" s="46"/>
      <c r="DJ82" s="46"/>
      <c r="DK82" s="46"/>
      <c r="DL82" s="46"/>
      <c r="DM82" s="46"/>
      <c r="DN82" s="46"/>
      <c r="DO82" s="46"/>
      <c r="DP82" s="46"/>
      <c r="DQ82" s="46"/>
      <c r="DR82" s="46"/>
      <c r="DS82" s="46"/>
      <c r="DT82" s="46"/>
      <c r="DU82" s="46"/>
      <c r="DV82" s="46"/>
      <c r="DW82" s="46"/>
      <c r="DX82" s="46"/>
      <c r="DY82" s="46"/>
      <c r="DZ82" s="46"/>
      <c r="EA82" s="46"/>
      <c r="EB82" s="46"/>
      <c r="EC82" s="46"/>
      <c r="ED82" s="46"/>
      <c r="EE82" s="46"/>
      <c r="EF82" s="46"/>
      <c r="EG82" s="46"/>
      <c r="EH82" s="46"/>
      <c r="EI82" s="46"/>
      <c r="EJ82" s="46"/>
      <c r="EK82" s="46"/>
      <c r="EL82" s="46"/>
      <c r="EM82" s="46"/>
      <c r="EN82" s="46"/>
      <c r="EO82" s="46"/>
      <c r="EP82" s="46"/>
      <c r="EQ82" s="46"/>
      <c r="ER82" s="46"/>
      <c r="ES82" s="46"/>
      <c r="ET82" s="46"/>
      <c r="EU82" s="46"/>
      <c r="EV82" s="46"/>
      <c r="EW82" s="46"/>
      <c r="EX82" s="46"/>
      <c r="EY82" s="46"/>
      <c r="EZ82" s="46"/>
      <c r="FA82" s="46"/>
      <c r="FB82" s="46"/>
      <c r="FC82" s="46"/>
      <c r="FD82" s="46"/>
      <c r="FE82" s="46"/>
      <c r="FF82" s="46"/>
      <c r="FG82" s="46"/>
      <c r="FH82" s="46"/>
      <c r="FI82" s="46"/>
      <c r="FJ82" s="46"/>
      <c r="FK82" s="46"/>
      <c r="FL82" s="46"/>
      <c r="FM82" s="46"/>
      <c r="FN82" s="46"/>
      <c r="FO82" s="46"/>
      <c r="FP82" s="46"/>
      <c r="FQ82" s="46"/>
      <c r="FR82" s="46"/>
      <c r="FS82" s="46"/>
      <c r="FT82" s="46"/>
      <c r="FU82" s="46"/>
      <c r="FV82" s="46"/>
      <c r="FW82" s="46"/>
      <c r="FX82" s="46"/>
      <c r="FY82" s="46"/>
      <c r="FZ82" s="46"/>
      <c r="GA82" s="46"/>
      <c r="GB82" s="46"/>
      <c r="GC82" s="46"/>
      <c r="GD82" s="46"/>
      <c r="GE82" s="46"/>
      <c r="GF82" s="46"/>
      <c r="GG82" s="46"/>
      <c r="GH82" s="46"/>
      <c r="GI82" s="46"/>
      <c r="GJ82" s="46"/>
      <c r="GK82" s="46"/>
      <c r="GL82" s="46"/>
      <c r="GM82" s="46"/>
      <c r="GN82" s="46"/>
      <c r="GO82" s="46"/>
      <c r="GP82" s="46"/>
      <c r="GQ82" s="46"/>
      <c r="GR82" s="46"/>
      <c r="GS82" s="46"/>
      <c r="GT82" s="46"/>
      <c r="GU82" s="46"/>
      <c r="GV82" s="46"/>
      <c r="GW82" s="46"/>
      <c r="GX82" s="46"/>
      <c r="GY82" s="46"/>
      <c r="GZ82" s="46"/>
      <c r="HA82" s="46"/>
      <c r="HB82" s="46"/>
      <c r="HC82" s="46"/>
      <c r="HD82" s="46"/>
      <c r="HE82" s="46"/>
      <c r="HF82" s="46"/>
      <c r="HG82" s="46"/>
      <c r="HH82" s="46"/>
      <c r="HI82" s="46"/>
      <c r="HJ82" s="46"/>
      <c r="HK82" s="46"/>
      <c r="HL82" s="46"/>
      <c r="HM82" s="46"/>
      <c r="HN82" s="46"/>
      <c r="HO82" s="46"/>
      <c r="HP82" s="46"/>
      <c r="HQ82" s="46"/>
      <c r="HR82" s="46"/>
      <c r="HS82" s="46"/>
      <c r="HT82" s="46"/>
      <c r="HU82" s="46"/>
      <c r="HV82" s="46"/>
      <c r="HW82" s="46"/>
      <c r="HX82" s="46"/>
      <c r="HY82" s="46"/>
      <c r="HZ82" s="46"/>
      <c r="IA82" s="46"/>
      <c r="IB82" s="46"/>
      <c r="IC82" s="46"/>
      <c r="ID82" s="46"/>
      <c r="IE82" s="46"/>
      <c r="IF82" s="46"/>
      <c r="IG82" s="46"/>
      <c r="IH82" s="46"/>
      <c r="II82" s="46"/>
      <c r="IJ82" s="46"/>
      <c r="IK82" s="46"/>
      <c r="IL82" s="46"/>
      <c r="IM82" s="46"/>
      <c r="IN82" s="46"/>
      <c r="IO82" s="46"/>
      <c r="IP82" s="46"/>
      <c r="IQ82" s="46"/>
      <c r="IR82" s="46"/>
    </row>
    <row r="83" s="1" customFormat="1" ht="36" spans="1:252">
      <c r="A83" s="20"/>
      <c r="B83" s="31" t="s">
        <v>95</v>
      </c>
      <c r="C83" s="22">
        <v>4060000</v>
      </c>
      <c r="D83" s="35"/>
      <c r="E83" s="36" t="s">
        <v>148</v>
      </c>
      <c r="F83" s="34" t="s">
        <v>149</v>
      </c>
      <c r="G83" s="23" t="s">
        <v>89</v>
      </c>
      <c r="H83" s="22">
        <v>1445819.7</v>
      </c>
      <c r="I83" s="47" t="s">
        <v>150</v>
      </c>
      <c r="J83" s="23">
        <f>C83-H83-H84-H85-H86-H87-H88</f>
        <v>1437874.94</v>
      </c>
      <c r="K83" s="52">
        <v>34</v>
      </c>
      <c r="L83" s="51">
        <v>40</v>
      </c>
      <c r="M83" s="45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  <c r="CI83" s="46"/>
      <c r="CJ83" s="46"/>
      <c r="CK83" s="46"/>
      <c r="CL83" s="46"/>
      <c r="CM83" s="46"/>
      <c r="CN83" s="46"/>
      <c r="CO83" s="46"/>
      <c r="CP83" s="46"/>
      <c r="CQ83" s="46"/>
      <c r="CR83" s="46"/>
      <c r="CS83" s="46"/>
      <c r="CT83" s="46"/>
      <c r="CU83" s="46"/>
      <c r="CV83" s="46"/>
      <c r="CW83" s="46"/>
      <c r="CX83" s="46"/>
      <c r="CY83" s="46"/>
      <c r="CZ83" s="46"/>
      <c r="DA83" s="46"/>
      <c r="DB83" s="46"/>
      <c r="DC83" s="46"/>
      <c r="DD83" s="46"/>
      <c r="DE83" s="46"/>
      <c r="DF83" s="46"/>
      <c r="DG83" s="46"/>
      <c r="DH83" s="46"/>
      <c r="DI83" s="46"/>
      <c r="DJ83" s="46"/>
      <c r="DK83" s="46"/>
      <c r="DL83" s="46"/>
      <c r="DM83" s="46"/>
      <c r="DN83" s="46"/>
      <c r="DO83" s="46"/>
      <c r="DP83" s="46"/>
      <c r="DQ83" s="46"/>
      <c r="DR83" s="46"/>
      <c r="DS83" s="46"/>
      <c r="DT83" s="46"/>
      <c r="DU83" s="46"/>
      <c r="DV83" s="46"/>
      <c r="DW83" s="46"/>
      <c r="DX83" s="46"/>
      <c r="DY83" s="46"/>
      <c r="DZ83" s="46"/>
      <c r="EA83" s="46"/>
      <c r="EB83" s="46"/>
      <c r="EC83" s="46"/>
      <c r="ED83" s="46"/>
      <c r="EE83" s="46"/>
      <c r="EF83" s="46"/>
      <c r="EG83" s="46"/>
      <c r="EH83" s="46"/>
      <c r="EI83" s="46"/>
      <c r="EJ83" s="46"/>
      <c r="EK83" s="46"/>
      <c r="EL83" s="46"/>
      <c r="EM83" s="46"/>
      <c r="EN83" s="46"/>
      <c r="EO83" s="46"/>
      <c r="EP83" s="46"/>
      <c r="EQ83" s="46"/>
      <c r="ER83" s="46"/>
      <c r="ES83" s="46"/>
      <c r="ET83" s="46"/>
      <c r="EU83" s="46"/>
      <c r="EV83" s="46"/>
      <c r="EW83" s="46"/>
      <c r="EX83" s="46"/>
      <c r="EY83" s="46"/>
      <c r="EZ83" s="46"/>
      <c r="FA83" s="46"/>
      <c r="FB83" s="46"/>
      <c r="FC83" s="46"/>
      <c r="FD83" s="46"/>
      <c r="FE83" s="46"/>
      <c r="FF83" s="46"/>
      <c r="FG83" s="46"/>
      <c r="FH83" s="46"/>
      <c r="FI83" s="46"/>
      <c r="FJ83" s="46"/>
      <c r="FK83" s="46"/>
      <c r="FL83" s="46"/>
      <c r="FM83" s="46"/>
      <c r="FN83" s="46"/>
      <c r="FO83" s="46"/>
      <c r="FP83" s="46"/>
      <c r="FQ83" s="46"/>
      <c r="FR83" s="46"/>
      <c r="FS83" s="46"/>
      <c r="FT83" s="46"/>
      <c r="FU83" s="46"/>
      <c r="FV83" s="46"/>
      <c r="FW83" s="46"/>
      <c r="FX83" s="46"/>
      <c r="FY83" s="46"/>
      <c r="FZ83" s="46"/>
      <c r="GA83" s="46"/>
      <c r="GB83" s="46"/>
      <c r="GC83" s="46"/>
      <c r="GD83" s="46"/>
      <c r="GE83" s="46"/>
      <c r="GF83" s="46"/>
      <c r="GG83" s="46"/>
      <c r="GH83" s="46"/>
      <c r="GI83" s="46"/>
      <c r="GJ83" s="46"/>
      <c r="GK83" s="46"/>
      <c r="GL83" s="46"/>
      <c r="GM83" s="46"/>
      <c r="GN83" s="46"/>
      <c r="GO83" s="46"/>
      <c r="GP83" s="46"/>
      <c r="GQ83" s="46"/>
      <c r="GR83" s="46"/>
      <c r="GS83" s="46"/>
      <c r="GT83" s="46"/>
      <c r="GU83" s="46"/>
      <c r="GV83" s="46"/>
      <c r="GW83" s="46"/>
      <c r="GX83" s="46"/>
      <c r="GY83" s="46"/>
      <c r="GZ83" s="46"/>
      <c r="HA83" s="46"/>
      <c r="HB83" s="46"/>
      <c r="HC83" s="46"/>
      <c r="HD83" s="46"/>
      <c r="HE83" s="46"/>
      <c r="HF83" s="46"/>
      <c r="HG83" s="46"/>
      <c r="HH83" s="46"/>
      <c r="HI83" s="46"/>
      <c r="HJ83" s="46"/>
      <c r="HK83" s="46"/>
      <c r="HL83" s="46"/>
      <c r="HM83" s="46"/>
      <c r="HN83" s="46"/>
      <c r="HO83" s="46"/>
      <c r="HP83" s="46"/>
      <c r="HQ83" s="46"/>
      <c r="HR83" s="46"/>
      <c r="HS83" s="46"/>
      <c r="HT83" s="46"/>
      <c r="HU83" s="46"/>
      <c r="HV83" s="46"/>
      <c r="HW83" s="46"/>
      <c r="HX83" s="46"/>
      <c r="HY83" s="46"/>
      <c r="HZ83" s="46"/>
      <c r="IA83" s="46"/>
      <c r="IB83" s="46"/>
      <c r="IC83" s="46"/>
      <c r="ID83" s="46"/>
      <c r="IE83" s="46"/>
      <c r="IF83" s="46"/>
      <c r="IG83" s="46"/>
      <c r="IH83" s="46"/>
      <c r="II83" s="46"/>
      <c r="IJ83" s="46"/>
      <c r="IK83" s="46"/>
      <c r="IL83" s="46"/>
      <c r="IM83" s="46"/>
      <c r="IN83" s="46"/>
      <c r="IO83" s="46"/>
      <c r="IP83" s="46"/>
      <c r="IQ83" s="46"/>
      <c r="IR83" s="46"/>
    </row>
    <row r="84" s="1" customFormat="1" ht="29" customHeight="1" spans="1:252">
      <c r="A84" s="20"/>
      <c r="B84" s="31"/>
      <c r="C84" s="22"/>
      <c r="D84" s="35"/>
      <c r="E84" s="36"/>
      <c r="F84" s="34"/>
      <c r="G84" s="23" t="s">
        <v>89</v>
      </c>
      <c r="H84" s="22">
        <v>239860</v>
      </c>
      <c r="I84" s="79" t="s">
        <v>151</v>
      </c>
      <c r="J84" s="23"/>
      <c r="K84" s="50">
        <v>66</v>
      </c>
      <c r="L84" s="51">
        <v>50</v>
      </c>
      <c r="M84" s="45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  <c r="CB84" s="46"/>
      <c r="CC84" s="46"/>
      <c r="CD84" s="46"/>
      <c r="CE84" s="46"/>
      <c r="CF84" s="46"/>
      <c r="CG84" s="46"/>
      <c r="CH84" s="46"/>
      <c r="CI84" s="46"/>
      <c r="CJ84" s="46"/>
      <c r="CK84" s="46"/>
      <c r="CL84" s="46"/>
      <c r="CM84" s="46"/>
      <c r="CN84" s="46"/>
      <c r="CO84" s="46"/>
      <c r="CP84" s="46"/>
      <c r="CQ84" s="46"/>
      <c r="CR84" s="46"/>
      <c r="CS84" s="46"/>
      <c r="CT84" s="46"/>
      <c r="CU84" s="46"/>
      <c r="CV84" s="46"/>
      <c r="CW84" s="46"/>
      <c r="CX84" s="46"/>
      <c r="CY84" s="46"/>
      <c r="CZ84" s="46"/>
      <c r="DA84" s="46"/>
      <c r="DB84" s="46"/>
      <c r="DC84" s="46"/>
      <c r="DD84" s="46"/>
      <c r="DE84" s="46"/>
      <c r="DF84" s="46"/>
      <c r="DG84" s="46"/>
      <c r="DH84" s="46"/>
      <c r="DI84" s="46"/>
      <c r="DJ84" s="46"/>
      <c r="DK84" s="46"/>
      <c r="DL84" s="46"/>
      <c r="DM84" s="46"/>
      <c r="DN84" s="46"/>
      <c r="DO84" s="46"/>
      <c r="DP84" s="46"/>
      <c r="DQ84" s="46"/>
      <c r="DR84" s="46"/>
      <c r="DS84" s="46"/>
      <c r="DT84" s="46"/>
      <c r="DU84" s="46"/>
      <c r="DV84" s="46"/>
      <c r="DW84" s="46"/>
      <c r="DX84" s="46"/>
      <c r="DY84" s="46"/>
      <c r="DZ84" s="46"/>
      <c r="EA84" s="46"/>
      <c r="EB84" s="46"/>
      <c r="EC84" s="46"/>
      <c r="ED84" s="46"/>
      <c r="EE84" s="46"/>
      <c r="EF84" s="46"/>
      <c r="EG84" s="46"/>
      <c r="EH84" s="46"/>
      <c r="EI84" s="46"/>
      <c r="EJ84" s="46"/>
      <c r="EK84" s="46"/>
      <c r="EL84" s="46"/>
      <c r="EM84" s="46"/>
      <c r="EN84" s="46"/>
      <c r="EO84" s="46"/>
      <c r="EP84" s="46"/>
      <c r="EQ84" s="46"/>
      <c r="ER84" s="46"/>
      <c r="ES84" s="46"/>
      <c r="ET84" s="46"/>
      <c r="EU84" s="46"/>
      <c r="EV84" s="46"/>
      <c r="EW84" s="46"/>
      <c r="EX84" s="46"/>
      <c r="EY84" s="46"/>
      <c r="EZ84" s="46"/>
      <c r="FA84" s="46"/>
      <c r="FB84" s="46"/>
      <c r="FC84" s="46"/>
      <c r="FD84" s="46"/>
      <c r="FE84" s="46"/>
      <c r="FF84" s="46"/>
      <c r="FG84" s="46"/>
      <c r="FH84" s="46"/>
      <c r="FI84" s="46"/>
      <c r="FJ84" s="46"/>
      <c r="FK84" s="46"/>
      <c r="FL84" s="46"/>
      <c r="FM84" s="46"/>
      <c r="FN84" s="46"/>
      <c r="FO84" s="46"/>
      <c r="FP84" s="46"/>
      <c r="FQ84" s="46"/>
      <c r="FR84" s="46"/>
      <c r="FS84" s="46"/>
      <c r="FT84" s="46"/>
      <c r="FU84" s="46"/>
      <c r="FV84" s="46"/>
      <c r="FW84" s="46"/>
      <c r="FX84" s="46"/>
      <c r="FY84" s="46"/>
      <c r="FZ84" s="46"/>
      <c r="GA84" s="46"/>
      <c r="GB84" s="46"/>
      <c r="GC84" s="46"/>
      <c r="GD84" s="46"/>
      <c r="GE84" s="46"/>
      <c r="GF84" s="46"/>
      <c r="GG84" s="46"/>
      <c r="GH84" s="46"/>
      <c r="GI84" s="46"/>
      <c r="GJ84" s="46"/>
      <c r="GK84" s="46"/>
      <c r="GL84" s="46"/>
      <c r="GM84" s="46"/>
      <c r="GN84" s="46"/>
      <c r="GO84" s="46"/>
      <c r="GP84" s="46"/>
      <c r="GQ84" s="46"/>
      <c r="GR84" s="46"/>
      <c r="GS84" s="46"/>
      <c r="GT84" s="46"/>
      <c r="GU84" s="46"/>
      <c r="GV84" s="46"/>
      <c r="GW84" s="46"/>
      <c r="GX84" s="46"/>
      <c r="GY84" s="46"/>
      <c r="GZ84" s="46"/>
      <c r="HA84" s="46"/>
      <c r="HB84" s="46"/>
      <c r="HC84" s="46"/>
      <c r="HD84" s="46"/>
      <c r="HE84" s="46"/>
      <c r="HF84" s="46"/>
      <c r="HG84" s="46"/>
      <c r="HH84" s="46"/>
      <c r="HI84" s="46"/>
      <c r="HJ84" s="46"/>
      <c r="HK84" s="46"/>
      <c r="HL84" s="46"/>
      <c r="HM84" s="46"/>
      <c r="HN84" s="46"/>
      <c r="HO84" s="46"/>
      <c r="HP84" s="46"/>
      <c r="HQ84" s="46"/>
      <c r="HR84" s="46"/>
      <c r="HS84" s="46"/>
      <c r="HT84" s="46"/>
      <c r="HU84" s="46"/>
      <c r="HV84" s="46"/>
      <c r="HW84" s="46"/>
      <c r="HX84" s="46"/>
      <c r="HY84" s="46"/>
      <c r="HZ84" s="46"/>
      <c r="IA84" s="46"/>
      <c r="IB84" s="46"/>
      <c r="IC84" s="46"/>
      <c r="ID84" s="46"/>
      <c r="IE84" s="46"/>
      <c r="IF84" s="46"/>
      <c r="IG84" s="46"/>
      <c r="IH84" s="46"/>
      <c r="II84" s="46"/>
      <c r="IJ84" s="46"/>
      <c r="IK84" s="46"/>
      <c r="IL84" s="46"/>
      <c r="IM84" s="46"/>
      <c r="IN84" s="46"/>
      <c r="IO84" s="46"/>
      <c r="IP84" s="46"/>
      <c r="IQ84" s="46"/>
      <c r="IR84" s="46"/>
    </row>
    <row r="85" s="1" customFormat="1" ht="29" customHeight="1" spans="1:252">
      <c r="A85" s="20"/>
      <c r="B85" s="31"/>
      <c r="C85" s="22"/>
      <c r="D85" s="35"/>
      <c r="E85" s="36"/>
      <c r="F85" s="34"/>
      <c r="G85" s="23" t="s">
        <v>89</v>
      </c>
      <c r="H85" s="22">
        <v>99279.8</v>
      </c>
      <c r="I85" s="79" t="s">
        <v>152</v>
      </c>
      <c r="J85" s="23"/>
      <c r="K85" s="50">
        <v>65</v>
      </c>
      <c r="L85" s="51">
        <v>48</v>
      </c>
      <c r="M85" s="45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  <c r="CD85" s="46"/>
      <c r="CE85" s="46"/>
      <c r="CF85" s="46"/>
      <c r="CG85" s="46"/>
      <c r="CH85" s="46"/>
      <c r="CI85" s="46"/>
      <c r="CJ85" s="46"/>
      <c r="CK85" s="46"/>
      <c r="CL85" s="46"/>
      <c r="CM85" s="46"/>
      <c r="CN85" s="46"/>
      <c r="CO85" s="46"/>
      <c r="CP85" s="46"/>
      <c r="CQ85" s="46"/>
      <c r="CR85" s="46"/>
      <c r="CS85" s="46"/>
      <c r="CT85" s="46"/>
      <c r="CU85" s="46"/>
      <c r="CV85" s="46"/>
      <c r="CW85" s="46"/>
      <c r="CX85" s="46"/>
      <c r="CY85" s="46"/>
      <c r="CZ85" s="46"/>
      <c r="DA85" s="46"/>
      <c r="DB85" s="46"/>
      <c r="DC85" s="46"/>
      <c r="DD85" s="46"/>
      <c r="DE85" s="46"/>
      <c r="DF85" s="46"/>
      <c r="DG85" s="46"/>
      <c r="DH85" s="46"/>
      <c r="DI85" s="46"/>
      <c r="DJ85" s="46"/>
      <c r="DK85" s="46"/>
      <c r="DL85" s="46"/>
      <c r="DM85" s="46"/>
      <c r="DN85" s="46"/>
      <c r="DO85" s="46"/>
      <c r="DP85" s="46"/>
      <c r="DQ85" s="46"/>
      <c r="DR85" s="46"/>
      <c r="DS85" s="46"/>
      <c r="DT85" s="46"/>
      <c r="DU85" s="46"/>
      <c r="DV85" s="46"/>
      <c r="DW85" s="46"/>
      <c r="DX85" s="46"/>
      <c r="DY85" s="46"/>
      <c r="DZ85" s="46"/>
      <c r="EA85" s="46"/>
      <c r="EB85" s="46"/>
      <c r="EC85" s="46"/>
      <c r="ED85" s="46"/>
      <c r="EE85" s="46"/>
      <c r="EF85" s="46"/>
      <c r="EG85" s="46"/>
      <c r="EH85" s="46"/>
      <c r="EI85" s="46"/>
      <c r="EJ85" s="46"/>
      <c r="EK85" s="46"/>
      <c r="EL85" s="46"/>
      <c r="EM85" s="46"/>
      <c r="EN85" s="46"/>
      <c r="EO85" s="46"/>
      <c r="EP85" s="46"/>
      <c r="EQ85" s="46"/>
      <c r="ER85" s="46"/>
      <c r="ES85" s="46"/>
      <c r="ET85" s="46"/>
      <c r="EU85" s="46"/>
      <c r="EV85" s="46"/>
      <c r="EW85" s="46"/>
      <c r="EX85" s="46"/>
      <c r="EY85" s="46"/>
      <c r="EZ85" s="46"/>
      <c r="FA85" s="46"/>
      <c r="FB85" s="46"/>
      <c r="FC85" s="46"/>
      <c r="FD85" s="46"/>
      <c r="FE85" s="46"/>
      <c r="FF85" s="46"/>
      <c r="FG85" s="46"/>
      <c r="FH85" s="46"/>
      <c r="FI85" s="46"/>
      <c r="FJ85" s="46"/>
      <c r="FK85" s="46"/>
      <c r="FL85" s="46"/>
      <c r="FM85" s="46"/>
      <c r="FN85" s="46"/>
      <c r="FO85" s="46"/>
      <c r="FP85" s="46"/>
      <c r="FQ85" s="46"/>
      <c r="FR85" s="46"/>
      <c r="FS85" s="46"/>
      <c r="FT85" s="46"/>
      <c r="FU85" s="46"/>
      <c r="FV85" s="46"/>
      <c r="FW85" s="46"/>
      <c r="FX85" s="46"/>
      <c r="FY85" s="46"/>
      <c r="FZ85" s="46"/>
      <c r="GA85" s="46"/>
      <c r="GB85" s="46"/>
      <c r="GC85" s="46"/>
      <c r="GD85" s="46"/>
      <c r="GE85" s="46"/>
      <c r="GF85" s="46"/>
      <c r="GG85" s="46"/>
      <c r="GH85" s="46"/>
      <c r="GI85" s="46"/>
      <c r="GJ85" s="46"/>
      <c r="GK85" s="46"/>
      <c r="GL85" s="46"/>
      <c r="GM85" s="46"/>
      <c r="GN85" s="46"/>
      <c r="GO85" s="46"/>
      <c r="GP85" s="46"/>
      <c r="GQ85" s="46"/>
      <c r="GR85" s="46"/>
      <c r="GS85" s="46"/>
      <c r="GT85" s="46"/>
      <c r="GU85" s="46"/>
      <c r="GV85" s="46"/>
      <c r="GW85" s="46"/>
      <c r="GX85" s="46"/>
      <c r="GY85" s="46"/>
      <c r="GZ85" s="46"/>
      <c r="HA85" s="46"/>
      <c r="HB85" s="46"/>
      <c r="HC85" s="46"/>
      <c r="HD85" s="46"/>
      <c r="HE85" s="46"/>
      <c r="HF85" s="46"/>
      <c r="HG85" s="46"/>
      <c r="HH85" s="46"/>
      <c r="HI85" s="46"/>
      <c r="HJ85" s="46"/>
      <c r="HK85" s="46"/>
      <c r="HL85" s="46"/>
      <c r="HM85" s="46"/>
      <c r="HN85" s="46"/>
      <c r="HO85" s="46"/>
      <c r="HP85" s="46"/>
      <c r="HQ85" s="46"/>
      <c r="HR85" s="46"/>
      <c r="HS85" s="46"/>
      <c r="HT85" s="46"/>
      <c r="HU85" s="46"/>
      <c r="HV85" s="46"/>
      <c r="HW85" s="46"/>
      <c r="HX85" s="46"/>
      <c r="HY85" s="46"/>
      <c r="HZ85" s="46"/>
      <c r="IA85" s="46"/>
      <c r="IB85" s="46"/>
      <c r="IC85" s="46"/>
      <c r="ID85" s="46"/>
      <c r="IE85" s="46"/>
      <c r="IF85" s="46"/>
      <c r="IG85" s="46"/>
      <c r="IH85" s="46"/>
      <c r="II85" s="46"/>
      <c r="IJ85" s="46"/>
      <c r="IK85" s="46"/>
      <c r="IL85" s="46"/>
      <c r="IM85" s="46"/>
      <c r="IN85" s="46"/>
      <c r="IO85" s="46"/>
      <c r="IP85" s="46"/>
      <c r="IQ85" s="46"/>
      <c r="IR85" s="46"/>
    </row>
    <row r="86" s="1" customFormat="1" ht="29" customHeight="1" spans="1:252">
      <c r="A86" s="20"/>
      <c r="B86" s="31"/>
      <c r="C86" s="22"/>
      <c r="D86" s="35"/>
      <c r="E86" s="36"/>
      <c r="F86" s="34"/>
      <c r="G86" s="23" t="s">
        <v>89</v>
      </c>
      <c r="H86" s="22">
        <v>186920</v>
      </c>
      <c r="I86" s="79" t="s">
        <v>153</v>
      </c>
      <c r="J86" s="23"/>
      <c r="K86" s="52">
        <v>74</v>
      </c>
      <c r="L86" s="57">
        <v>64</v>
      </c>
      <c r="M86" s="45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  <c r="CS86" s="46"/>
      <c r="CT86" s="46"/>
      <c r="CU86" s="46"/>
      <c r="CV86" s="46"/>
      <c r="CW86" s="46"/>
      <c r="CX86" s="46"/>
      <c r="CY86" s="46"/>
      <c r="CZ86" s="46"/>
      <c r="DA86" s="46"/>
      <c r="DB86" s="46"/>
      <c r="DC86" s="46"/>
      <c r="DD86" s="46"/>
      <c r="DE86" s="46"/>
      <c r="DF86" s="46"/>
      <c r="DG86" s="46"/>
      <c r="DH86" s="46"/>
      <c r="DI86" s="46"/>
      <c r="DJ86" s="46"/>
      <c r="DK86" s="46"/>
      <c r="DL86" s="46"/>
      <c r="DM86" s="46"/>
      <c r="DN86" s="46"/>
      <c r="DO86" s="46"/>
      <c r="DP86" s="46"/>
      <c r="DQ86" s="46"/>
      <c r="DR86" s="46"/>
      <c r="DS86" s="46"/>
      <c r="DT86" s="46"/>
      <c r="DU86" s="46"/>
      <c r="DV86" s="46"/>
      <c r="DW86" s="46"/>
      <c r="DX86" s="46"/>
      <c r="DY86" s="46"/>
      <c r="DZ86" s="46"/>
      <c r="EA86" s="46"/>
      <c r="EB86" s="46"/>
      <c r="EC86" s="46"/>
      <c r="ED86" s="46"/>
      <c r="EE86" s="46"/>
      <c r="EF86" s="46"/>
      <c r="EG86" s="46"/>
      <c r="EH86" s="46"/>
      <c r="EI86" s="46"/>
      <c r="EJ86" s="46"/>
      <c r="EK86" s="46"/>
      <c r="EL86" s="46"/>
      <c r="EM86" s="46"/>
      <c r="EN86" s="46"/>
      <c r="EO86" s="46"/>
      <c r="EP86" s="46"/>
      <c r="EQ86" s="46"/>
      <c r="ER86" s="46"/>
      <c r="ES86" s="46"/>
      <c r="ET86" s="46"/>
      <c r="EU86" s="46"/>
      <c r="EV86" s="46"/>
      <c r="EW86" s="46"/>
      <c r="EX86" s="46"/>
      <c r="EY86" s="46"/>
      <c r="EZ86" s="46"/>
      <c r="FA86" s="46"/>
      <c r="FB86" s="46"/>
      <c r="FC86" s="46"/>
      <c r="FD86" s="46"/>
      <c r="FE86" s="46"/>
      <c r="FF86" s="46"/>
      <c r="FG86" s="46"/>
      <c r="FH86" s="46"/>
      <c r="FI86" s="46"/>
      <c r="FJ86" s="46"/>
      <c r="FK86" s="46"/>
      <c r="FL86" s="46"/>
      <c r="FM86" s="46"/>
      <c r="FN86" s="46"/>
      <c r="FO86" s="46"/>
      <c r="FP86" s="46"/>
      <c r="FQ86" s="46"/>
      <c r="FR86" s="46"/>
      <c r="FS86" s="46"/>
      <c r="FT86" s="46"/>
      <c r="FU86" s="46"/>
      <c r="FV86" s="46"/>
      <c r="FW86" s="46"/>
      <c r="FX86" s="46"/>
      <c r="FY86" s="46"/>
      <c r="FZ86" s="46"/>
      <c r="GA86" s="46"/>
      <c r="GB86" s="46"/>
      <c r="GC86" s="46"/>
      <c r="GD86" s="46"/>
      <c r="GE86" s="46"/>
      <c r="GF86" s="46"/>
      <c r="GG86" s="46"/>
      <c r="GH86" s="46"/>
      <c r="GI86" s="46"/>
      <c r="GJ86" s="46"/>
      <c r="GK86" s="46"/>
      <c r="GL86" s="46"/>
      <c r="GM86" s="46"/>
      <c r="GN86" s="46"/>
      <c r="GO86" s="46"/>
      <c r="GP86" s="46"/>
      <c r="GQ86" s="46"/>
      <c r="GR86" s="46"/>
      <c r="GS86" s="46"/>
      <c r="GT86" s="46"/>
      <c r="GU86" s="46"/>
      <c r="GV86" s="46"/>
      <c r="GW86" s="46"/>
      <c r="GX86" s="46"/>
      <c r="GY86" s="46"/>
      <c r="GZ86" s="46"/>
      <c r="HA86" s="46"/>
      <c r="HB86" s="46"/>
      <c r="HC86" s="46"/>
      <c r="HD86" s="46"/>
      <c r="HE86" s="46"/>
      <c r="HF86" s="46"/>
      <c r="HG86" s="46"/>
      <c r="HH86" s="46"/>
      <c r="HI86" s="46"/>
      <c r="HJ86" s="46"/>
      <c r="HK86" s="46"/>
      <c r="HL86" s="46"/>
      <c r="HM86" s="46"/>
      <c r="HN86" s="46"/>
      <c r="HO86" s="46"/>
      <c r="HP86" s="46"/>
      <c r="HQ86" s="46"/>
      <c r="HR86" s="46"/>
      <c r="HS86" s="46"/>
      <c r="HT86" s="46"/>
      <c r="HU86" s="46"/>
      <c r="HV86" s="46"/>
      <c r="HW86" s="46"/>
      <c r="HX86" s="46"/>
      <c r="HY86" s="46"/>
      <c r="HZ86" s="46"/>
      <c r="IA86" s="46"/>
      <c r="IB86" s="46"/>
      <c r="IC86" s="46"/>
      <c r="ID86" s="46"/>
      <c r="IE86" s="46"/>
      <c r="IF86" s="46"/>
      <c r="IG86" s="46"/>
      <c r="IH86" s="46"/>
      <c r="II86" s="46"/>
      <c r="IJ86" s="46"/>
      <c r="IK86" s="46"/>
      <c r="IL86" s="46"/>
      <c r="IM86" s="46"/>
      <c r="IN86" s="46"/>
      <c r="IO86" s="46"/>
      <c r="IP86" s="46"/>
      <c r="IQ86" s="46"/>
      <c r="IR86" s="46"/>
    </row>
    <row r="87" s="1" customFormat="1" ht="29" customHeight="1" spans="1:252">
      <c r="A87" s="20"/>
      <c r="B87" s="31"/>
      <c r="C87" s="60"/>
      <c r="D87" s="35"/>
      <c r="E87" s="36"/>
      <c r="F87" s="34"/>
      <c r="G87" s="23" t="s">
        <v>121</v>
      </c>
      <c r="H87" s="22">
        <v>618860.61</v>
      </c>
      <c r="I87" s="79" t="s">
        <v>22</v>
      </c>
      <c r="J87" s="23"/>
      <c r="K87" s="50">
        <v>4</v>
      </c>
      <c r="L87" s="57"/>
      <c r="M87" s="45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  <c r="DD87" s="46"/>
      <c r="DE87" s="46"/>
      <c r="DF87" s="46"/>
      <c r="DG87" s="46"/>
      <c r="DH87" s="46"/>
      <c r="DI87" s="46"/>
      <c r="DJ87" s="46"/>
      <c r="DK87" s="46"/>
      <c r="DL87" s="46"/>
      <c r="DM87" s="46"/>
      <c r="DN87" s="46"/>
      <c r="DO87" s="46"/>
      <c r="DP87" s="46"/>
      <c r="DQ87" s="46"/>
      <c r="DR87" s="46"/>
      <c r="DS87" s="46"/>
      <c r="DT87" s="46"/>
      <c r="DU87" s="46"/>
      <c r="DV87" s="46"/>
      <c r="DW87" s="46"/>
      <c r="DX87" s="46"/>
      <c r="DY87" s="46"/>
      <c r="DZ87" s="46"/>
      <c r="EA87" s="46"/>
      <c r="EB87" s="46"/>
      <c r="EC87" s="46"/>
      <c r="ED87" s="46"/>
      <c r="EE87" s="46"/>
      <c r="EF87" s="46"/>
      <c r="EG87" s="46"/>
      <c r="EH87" s="46"/>
      <c r="EI87" s="46"/>
      <c r="EJ87" s="46"/>
      <c r="EK87" s="46"/>
      <c r="EL87" s="46"/>
      <c r="EM87" s="46"/>
      <c r="EN87" s="46"/>
      <c r="EO87" s="46"/>
      <c r="EP87" s="46"/>
      <c r="EQ87" s="46"/>
      <c r="ER87" s="46"/>
      <c r="ES87" s="46"/>
      <c r="ET87" s="46"/>
      <c r="EU87" s="46"/>
      <c r="EV87" s="46"/>
      <c r="EW87" s="46"/>
      <c r="EX87" s="46"/>
      <c r="EY87" s="46"/>
      <c r="EZ87" s="46"/>
      <c r="FA87" s="46"/>
      <c r="FB87" s="46"/>
      <c r="FC87" s="46"/>
      <c r="FD87" s="46"/>
      <c r="FE87" s="46"/>
      <c r="FF87" s="46"/>
      <c r="FG87" s="46"/>
      <c r="FH87" s="46"/>
      <c r="FI87" s="46"/>
      <c r="FJ87" s="46"/>
      <c r="FK87" s="46"/>
      <c r="FL87" s="46"/>
      <c r="FM87" s="46"/>
      <c r="FN87" s="46"/>
      <c r="FO87" s="46"/>
      <c r="FP87" s="46"/>
      <c r="FQ87" s="46"/>
      <c r="FR87" s="46"/>
      <c r="FS87" s="46"/>
      <c r="FT87" s="46"/>
      <c r="FU87" s="46"/>
      <c r="FV87" s="46"/>
      <c r="FW87" s="46"/>
      <c r="FX87" s="46"/>
      <c r="FY87" s="46"/>
      <c r="FZ87" s="46"/>
      <c r="GA87" s="46"/>
      <c r="GB87" s="46"/>
      <c r="GC87" s="46"/>
      <c r="GD87" s="46"/>
      <c r="GE87" s="46"/>
      <c r="GF87" s="46"/>
      <c r="GG87" s="46"/>
      <c r="GH87" s="46"/>
      <c r="GI87" s="46"/>
      <c r="GJ87" s="46"/>
      <c r="GK87" s="46"/>
      <c r="GL87" s="46"/>
      <c r="GM87" s="46"/>
      <c r="GN87" s="46"/>
      <c r="GO87" s="46"/>
      <c r="GP87" s="46"/>
      <c r="GQ87" s="46"/>
      <c r="GR87" s="46"/>
      <c r="GS87" s="46"/>
      <c r="GT87" s="46"/>
      <c r="GU87" s="46"/>
      <c r="GV87" s="46"/>
      <c r="GW87" s="46"/>
      <c r="GX87" s="46"/>
      <c r="GY87" s="46"/>
      <c r="GZ87" s="46"/>
      <c r="HA87" s="46"/>
      <c r="HB87" s="46"/>
      <c r="HC87" s="46"/>
      <c r="HD87" s="46"/>
      <c r="HE87" s="46"/>
      <c r="HF87" s="46"/>
      <c r="HG87" s="46"/>
      <c r="HH87" s="46"/>
      <c r="HI87" s="46"/>
      <c r="HJ87" s="46"/>
      <c r="HK87" s="46"/>
      <c r="HL87" s="46"/>
      <c r="HM87" s="46"/>
      <c r="HN87" s="46"/>
      <c r="HO87" s="46"/>
      <c r="HP87" s="46"/>
      <c r="HQ87" s="46"/>
      <c r="HR87" s="46"/>
      <c r="HS87" s="46"/>
      <c r="HT87" s="46"/>
      <c r="HU87" s="46"/>
      <c r="HV87" s="46"/>
      <c r="HW87" s="46"/>
      <c r="HX87" s="46"/>
      <c r="HY87" s="46"/>
      <c r="HZ87" s="46"/>
      <c r="IA87" s="46"/>
      <c r="IB87" s="46"/>
      <c r="IC87" s="46"/>
      <c r="ID87" s="46"/>
      <c r="IE87" s="46"/>
      <c r="IF87" s="46"/>
      <c r="IG87" s="46"/>
      <c r="IH87" s="46"/>
      <c r="II87" s="46"/>
      <c r="IJ87" s="46"/>
      <c r="IK87" s="46"/>
      <c r="IL87" s="46"/>
      <c r="IM87" s="46"/>
      <c r="IN87" s="46"/>
      <c r="IO87" s="46"/>
      <c r="IP87" s="46"/>
      <c r="IQ87" s="46"/>
      <c r="IR87" s="46"/>
    </row>
    <row r="88" s="1" customFormat="1" ht="29" customHeight="1" spans="1:252">
      <c r="A88" s="20"/>
      <c r="B88" s="31"/>
      <c r="C88" s="60"/>
      <c r="D88" s="35"/>
      <c r="E88" s="36"/>
      <c r="F88" s="34"/>
      <c r="G88" s="23" t="s">
        <v>80</v>
      </c>
      <c r="H88" s="22">
        <v>31384.95</v>
      </c>
      <c r="I88" s="80" t="s">
        <v>81</v>
      </c>
      <c r="J88" s="23"/>
      <c r="K88" s="50"/>
      <c r="L88" s="49">
        <v>81</v>
      </c>
      <c r="M88" s="45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  <c r="DD88" s="46"/>
      <c r="DE88" s="46"/>
      <c r="DF88" s="46"/>
      <c r="DG88" s="46"/>
      <c r="DH88" s="46"/>
      <c r="DI88" s="46"/>
      <c r="DJ88" s="46"/>
      <c r="DK88" s="46"/>
      <c r="DL88" s="46"/>
      <c r="DM88" s="46"/>
      <c r="DN88" s="46"/>
      <c r="DO88" s="46"/>
      <c r="DP88" s="46"/>
      <c r="DQ88" s="46"/>
      <c r="DR88" s="46"/>
      <c r="DS88" s="46"/>
      <c r="DT88" s="46"/>
      <c r="DU88" s="46"/>
      <c r="DV88" s="46"/>
      <c r="DW88" s="46"/>
      <c r="DX88" s="46"/>
      <c r="DY88" s="46"/>
      <c r="DZ88" s="46"/>
      <c r="EA88" s="46"/>
      <c r="EB88" s="46"/>
      <c r="EC88" s="46"/>
      <c r="ED88" s="46"/>
      <c r="EE88" s="46"/>
      <c r="EF88" s="46"/>
      <c r="EG88" s="46"/>
      <c r="EH88" s="46"/>
      <c r="EI88" s="46"/>
      <c r="EJ88" s="46"/>
      <c r="EK88" s="46"/>
      <c r="EL88" s="46"/>
      <c r="EM88" s="46"/>
      <c r="EN88" s="46"/>
      <c r="EO88" s="46"/>
      <c r="EP88" s="46"/>
      <c r="EQ88" s="46"/>
      <c r="ER88" s="46"/>
      <c r="ES88" s="46"/>
      <c r="ET88" s="46"/>
      <c r="EU88" s="46"/>
      <c r="EV88" s="46"/>
      <c r="EW88" s="46"/>
      <c r="EX88" s="46"/>
      <c r="EY88" s="46"/>
      <c r="EZ88" s="46"/>
      <c r="FA88" s="46"/>
      <c r="FB88" s="46"/>
      <c r="FC88" s="46"/>
      <c r="FD88" s="46"/>
      <c r="FE88" s="46"/>
      <c r="FF88" s="46"/>
      <c r="FG88" s="46"/>
      <c r="FH88" s="46"/>
      <c r="FI88" s="46"/>
      <c r="FJ88" s="46"/>
      <c r="FK88" s="46"/>
      <c r="FL88" s="46"/>
      <c r="FM88" s="46"/>
      <c r="FN88" s="46"/>
      <c r="FO88" s="46"/>
      <c r="FP88" s="46"/>
      <c r="FQ88" s="46"/>
      <c r="FR88" s="46"/>
      <c r="FS88" s="46"/>
      <c r="FT88" s="46"/>
      <c r="FU88" s="46"/>
      <c r="FV88" s="46"/>
      <c r="FW88" s="46"/>
      <c r="FX88" s="46"/>
      <c r="FY88" s="46"/>
      <c r="FZ88" s="46"/>
      <c r="GA88" s="46"/>
      <c r="GB88" s="46"/>
      <c r="GC88" s="46"/>
      <c r="GD88" s="46"/>
      <c r="GE88" s="46"/>
      <c r="GF88" s="46"/>
      <c r="GG88" s="46"/>
      <c r="GH88" s="46"/>
      <c r="GI88" s="46"/>
      <c r="GJ88" s="46"/>
      <c r="GK88" s="46"/>
      <c r="GL88" s="46"/>
      <c r="GM88" s="46"/>
      <c r="GN88" s="46"/>
      <c r="GO88" s="46"/>
      <c r="GP88" s="46"/>
      <c r="GQ88" s="46"/>
      <c r="GR88" s="46"/>
      <c r="GS88" s="46"/>
      <c r="GT88" s="46"/>
      <c r="GU88" s="46"/>
      <c r="GV88" s="46"/>
      <c r="GW88" s="46"/>
      <c r="GX88" s="46"/>
      <c r="GY88" s="46"/>
      <c r="GZ88" s="46"/>
      <c r="HA88" s="46"/>
      <c r="HB88" s="46"/>
      <c r="HC88" s="46"/>
      <c r="HD88" s="46"/>
      <c r="HE88" s="46"/>
      <c r="HF88" s="46"/>
      <c r="HG88" s="46"/>
      <c r="HH88" s="46"/>
      <c r="HI88" s="46"/>
      <c r="HJ88" s="46"/>
      <c r="HK88" s="46"/>
      <c r="HL88" s="46"/>
      <c r="HM88" s="46"/>
      <c r="HN88" s="46"/>
      <c r="HO88" s="46"/>
      <c r="HP88" s="46"/>
      <c r="HQ88" s="46"/>
      <c r="HR88" s="46"/>
      <c r="HS88" s="46"/>
      <c r="HT88" s="46"/>
      <c r="HU88" s="46"/>
      <c r="HV88" s="46"/>
      <c r="HW88" s="46"/>
      <c r="HX88" s="46"/>
      <c r="HY88" s="46"/>
      <c r="HZ88" s="46"/>
      <c r="IA88" s="46"/>
      <c r="IB88" s="46"/>
      <c r="IC88" s="46"/>
      <c r="ID88" s="46"/>
      <c r="IE88" s="46"/>
      <c r="IF88" s="46"/>
      <c r="IG88" s="46"/>
      <c r="IH88" s="46"/>
      <c r="II88" s="46"/>
      <c r="IJ88" s="46"/>
      <c r="IK88" s="46"/>
      <c r="IL88" s="46"/>
      <c r="IM88" s="46"/>
      <c r="IN88" s="46"/>
      <c r="IO88" s="46"/>
      <c r="IP88" s="46"/>
      <c r="IQ88" s="46"/>
      <c r="IR88" s="46"/>
    </row>
    <row r="89" s="1" customFormat="1" ht="36" spans="1:252">
      <c r="A89" s="20"/>
      <c r="B89" s="31" t="s">
        <v>95</v>
      </c>
      <c r="C89" s="60">
        <v>12910000</v>
      </c>
      <c r="D89" s="35"/>
      <c r="E89" s="36" t="s">
        <v>154</v>
      </c>
      <c r="F89" s="34" t="s">
        <v>155</v>
      </c>
      <c r="G89" s="23" t="s">
        <v>89</v>
      </c>
      <c r="H89" s="22">
        <v>2534486.98</v>
      </c>
      <c r="I89" s="81" t="s">
        <v>156</v>
      </c>
      <c r="J89" s="23">
        <f>C89-H89-H90-H91</f>
        <v>559165.3</v>
      </c>
      <c r="K89" s="50">
        <v>76</v>
      </c>
      <c r="L89" s="51">
        <v>45</v>
      </c>
      <c r="M89" s="45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  <c r="DD89" s="46"/>
      <c r="DE89" s="46"/>
      <c r="DF89" s="46"/>
      <c r="DG89" s="46"/>
      <c r="DH89" s="46"/>
      <c r="DI89" s="46"/>
      <c r="DJ89" s="46"/>
      <c r="DK89" s="46"/>
      <c r="DL89" s="46"/>
      <c r="DM89" s="46"/>
      <c r="DN89" s="46"/>
      <c r="DO89" s="46"/>
      <c r="DP89" s="46"/>
      <c r="DQ89" s="46"/>
      <c r="DR89" s="46"/>
      <c r="DS89" s="46"/>
      <c r="DT89" s="46"/>
      <c r="DU89" s="46"/>
      <c r="DV89" s="46"/>
      <c r="DW89" s="46"/>
      <c r="DX89" s="46"/>
      <c r="DY89" s="46"/>
      <c r="DZ89" s="46"/>
      <c r="EA89" s="46"/>
      <c r="EB89" s="46"/>
      <c r="EC89" s="46"/>
      <c r="ED89" s="46"/>
      <c r="EE89" s="46"/>
      <c r="EF89" s="46"/>
      <c r="EG89" s="46"/>
      <c r="EH89" s="46"/>
      <c r="EI89" s="46"/>
      <c r="EJ89" s="46"/>
      <c r="EK89" s="46"/>
      <c r="EL89" s="46"/>
      <c r="EM89" s="46"/>
      <c r="EN89" s="46"/>
      <c r="EO89" s="46"/>
      <c r="EP89" s="46"/>
      <c r="EQ89" s="46"/>
      <c r="ER89" s="46"/>
      <c r="ES89" s="46"/>
      <c r="ET89" s="46"/>
      <c r="EU89" s="46"/>
      <c r="EV89" s="46"/>
      <c r="EW89" s="46"/>
      <c r="EX89" s="46"/>
      <c r="EY89" s="46"/>
      <c r="EZ89" s="46"/>
      <c r="FA89" s="46"/>
      <c r="FB89" s="46"/>
      <c r="FC89" s="46"/>
      <c r="FD89" s="46"/>
      <c r="FE89" s="46"/>
      <c r="FF89" s="46"/>
      <c r="FG89" s="46"/>
      <c r="FH89" s="46"/>
      <c r="FI89" s="46"/>
      <c r="FJ89" s="46"/>
      <c r="FK89" s="46"/>
      <c r="FL89" s="46"/>
      <c r="FM89" s="46"/>
      <c r="FN89" s="46"/>
      <c r="FO89" s="46"/>
      <c r="FP89" s="46"/>
      <c r="FQ89" s="46"/>
      <c r="FR89" s="46"/>
      <c r="FS89" s="46"/>
      <c r="FT89" s="46"/>
      <c r="FU89" s="46"/>
      <c r="FV89" s="46"/>
      <c r="FW89" s="46"/>
      <c r="FX89" s="46"/>
      <c r="FY89" s="46"/>
      <c r="FZ89" s="46"/>
      <c r="GA89" s="46"/>
      <c r="GB89" s="46"/>
      <c r="GC89" s="46"/>
      <c r="GD89" s="46"/>
      <c r="GE89" s="46"/>
      <c r="GF89" s="46"/>
      <c r="GG89" s="46"/>
      <c r="GH89" s="46"/>
      <c r="GI89" s="46"/>
      <c r="GJ89" s="46"/>
      <c r="GK89" s="46"/>
      <c r="GL89" s="46"/>
      <c r="GM89" s="46"/>
      <c r="GN89" s="46"/>
      <c r="GO89" s="46"/>
      <c r="GP89" s="46"/>
      <c r="GQ89" s="46"/>
      <c r="GR89" s="46"/>
      <c r="GS89" s="46"/>
      <c r="GT89" s="46"/>
      <c r="GU89" s="46"/>
      <c r="GV89" s="46"/>
      <c r="GW89" s="46"/>
      <c r="GX89" s="46"/>
      <c r="GY89" s="46"/>
      <c r="GZ89" s="46"/>
      <c r="HA89" s="46"/>
      <c r="HB89" s="46"/>
      <c r="HC89" s="46"/>
      <c r="HD89" s="46"/>
      <c r="HE89" s="46"/>
      <c r="HF89" s="46"/>
      <c r="HG89" s="46"/>
      <c r="HH89" s="46"/>
      <c r="HI89" s="46"/>
      <c r="HJ89" s="46"/>
      <c r="HK89" s="46"/>
      <c r="HL89" s="46"/>
      <c r="HM89" s="46"/>
      <c r="HN89" s="46"/>
      <c r="HO89" s="46"/>
      <c r="HP89" s="46"/>
      <c r="HQ89" s="46"/>
      <c r="HR89" s="46"/>
      <c r="HS89" s="46"/>
      <c r="HT89" s="46"/>
      <c r="HU89" s="46"/>
      <c r="HV89" s="46"/>
      <c r="HW89" s="46"/>
      <c r="HX89" s="46"/>
      <c r="HY89" s="46"/>
      <c r="HZ89" s="46"/>
      <c r="IA89" s="46"/>
      <c r="IB89" s="46"/>
      <c r="IC89" s="46"/>
      <c r="ID89" s="46"/>
      <c r="IE89" s="46"/>
      <c r="IF89" s="46"/>
      <c r="IG89" s="46"/>
      <c r="IH89" s="46"/>
      <c r="II89" s="46"/>
      <c r="IJ89" s="46"/>
      <c r="IK89" s="46"/>
      <c r="IL89" s="46"/>
      <c r="IM89" s="46"/>
      <c r="IN89" s="46"/>
      <c r="IO89" s="46"/>
      <c r="IP89" s="46"/>
      <c r="IQ89" s="46"/>
      <c r="IR89" s="46"/>
    </row>
    <row r="90" s="1" customFormat="1" ht="28" customHeight="1" spans="1:252">
      <c r="A90" s="20"/>
      <c r="B90" s="31"/>
      <c r="C90" s="22"/>
      <c r="D90" s="35"/>
      <c r="E90" s="36"/>
      <c r="F90" s="34"/>
      <c r="G90" s="23" t="s">
        <v>89</v>
      </c>
      <c r="H90" s="22">
        <f>12000000-2534486.98</f>
        <v>9465513.02</v>
      </c>
      <c r="I90" s="81" t="s">
        <v>156</v>
      </c>
      <c r="J90" s="23"/>
      <c r="K90" s="50">
        <v>76</v>
      </c>
      <c r="L90" s="51">
        <v>45</v>
      </c>
      <c r="M90" s="45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  <c r="DD90" s="46"/>
      <c r="DE90" s="46"/>
      <c r="DF90" s="46"/>
      <c r="DG90" s="46"/>
      <c r="DH90" s="46"/>
      <c r="DI90" s="46"/>
      <c r="DJ90" s="46"/>
      <c r="DK90" s="46"/>
      <c r="DL90" s="46"/>
      <c r="DM90" s="46"/>
      <c r="DN90" s="46"/>
      <c r="DO90" s="46"/>
      <c r="DP90" s="46"/>
      <c r="DQ90" s="46"/>
      <c r="DR90" s="46"/>
      <c r="DS90" s="46"/>
      <c r="DT90" s="46"/>
      <c r="DU90" s="46"/>
      <c r="DV90" s="46"/>
      <c r="DW90" s="46"/>
      <c r="DX90" s="46"/>
      <c r="DY90" s="46"/>
      <c r="DZ90" s="46"/>
      <c r="EA90" s="46"/>
      <c r="EB90" s="46"/>
      <c r="EC90" s="46"/>
      <c r="ED90" s="46"/>
      <c r="EE90" s="46"/>
      <c r="EF90" s="46"/>
      <c r="EG90" s="46"/>
      <c r="EH90" s="46"/>
      <c r="EI90" s="46"/>
      <c r="EJ90" s="46"/>
      <c r="EK90" s="46"/>
      <c r="EL90" s="46"/>
      <c r="EM90" s="46"/>
      <c r="EN90" s="46"/>
      <c r="EO90" s="46"/>
      <c r="EP90" s="46"/>
      <c r="EQ90" s="46"/>
      <c r="ER90" s="46"/>
      <c r="ES90" s="46"/>
      <c r="ET90" s="46"/>
      <c r="EU90" s="46"/>
      <c r="EV90" s="46"/>
      <c r="EW90" s="46"/>
      <c r="EX90" s="46"/>
      <c r="EY90" s="46"/>
      <c r="EZ90" s="46"/>
      <c r="FA90" s="46"/>
      <c r="FB90" s="46"/>
      <c r="FC90" s="46"/>
      <c r="FD90" s="46"/>
      <c r="FE90" s="46"/>
      <c r="FF90" s="46"/>
      <c r="FG90" s="46"/>
      <c r="FH90" s="46"/>
      <c r="FI90" s="46"/>
      <c r="FJ90" s="46"/>
      <c r="FK90" s="46"/>
      <c r="FL90" s="46"/>
      <c r="FM90" s="46"/>
      <c r="FN90" s="46"/>
      <c r="FO90" s="46"/>
      <c r="FP90" s="46"/>
      <c r="FQ90" s="46"/>
      <c r="FR90" s="46"/>
      <c r="FS90" s="46"/>
      <c r="FT90" s="46"/>
      <c r="FU90" s="46"/>
      <c r="FV90" s="46"/>
      <c r="FW90" s="46"/>
      <c r="FX90" s="46"/>
      <c r="FY90" s="46"/>
      <c r="FZ90" s="46"/>
      <c r="GA90" s="46"/>
      <c r="GB90" s="46"/>
      <c r="GC90" s="46"/>
      <c r="GD90" s="46"/>
      <c r="GE90" s="46"/>
      <c r="GF90" s="46"/>
      <c r="GG90" s="46"/>
      <c r="GH90" s="46"/>
      <c r="GI90" s="46"/>
      <c r="GJ90" s="46"/>
      <c r="GK90" s="46"/>
      <c r="GL90" s="46"/>
      <c r="GM90" s="46"/>
      <c r="GN90" s="46"/>
      <c r="GO90" s="46"/>
      <c r="GP90" s="46"/>
      <c r="GQ90" s="46"/>
      <c r="GR90" s="46"/>
      <c r="GS90" s="46"/>
      <c r="GT90" s="46"/>
      <c r="GU90" s="46"/>
      <c r="GV90" s="46"/>
      <c r="GW90" s="46"/>
      <c r="GX90" s="46"/>
      <c r="GY90" s="46"/>
      <c r="GZ90" s="46"/>
      <c r="HA90" s="46"/>
      <c r="HB90" s="46"/>
      <c r="HC90" s="46"/>
      <c r="HD90" s="46"/>
      <c r="HE90" s="46"/>
      <c r="HF90" s="46"/>
      <c r="HG90" s="46"/>
      <c r="HH90" s="46"/>
      <c r="HI90" s="46"/>
      <c r="HJ90" s="46"/>
      <c r="HK90" s="46"/>
      <c r="HL90" s="46"/>
      <c r="HM90" s="46"/>
      <c r="HN90" s="46"/>
      <c r="HO90" s="46"/>
      <c r="HP90" s="46"/>
      <c r="HQ90" s="46"/>
      <c r="HR90" s="46"/>
      <c r="HS90" s="46"/>
      <c r="HT90" s="46"/>
      <c r="HU90" s="46"/>
      <c r="HV90" s="46"/>
      <c r="HW90" s="46"/>
      <c r="HX90" s="46"/>
      <c r="HY90" s="46"/>
      <c r="HZ90" s="46"/>
      <c r="IA90" s="46"/>
      <c r="IB90" s="46"/>
      <c r="IC90" s="46"/>
      <c r="ID90" s="46"/>
      <c r="IE90" s="46"/>
      <c r="IF90" s="46"/>
      <c r="IG90" s="46"/>
      <c r="IH90" s="46"/>
      <c r="II90" s="46"/>
      <c r="IJ90" s="46"/>
      <c r="IK90" s="46"/>
      <c r="IL90" s="46"/>
      <c r="IM90" s="46"/>
      <c r="IN90" s="46"/>
      <c r="IO90" s="46"/>
      <c r="IP90" s="46"/>
      <c r="IQ90" s="46"/>
      <c r="IR90" s="46"/>
    </row>
    <row r="91" s="1" customFormat="1" ht="28" customHeight="1" spans="1:252">
      <c r="A91" s="20"/>
      <c r="B91" s="31"/>
      <c r="C91" s="22"/>
      <c r="D91" s="35"/>
      <c r="E91" s="36"/>
      <c r="F91" s="34"/>
      <c r="G91" s="23" t="s">
        <v>80</v>
      </c>
      <c r="H91" s="22">
        <v>350834.7</v>
      </c>
      <c r="I91" s="82" t="s">
        <v>81</v>
      </c>
      <c r="J91" s="23"/>
      <c r="K91" s="50"/>
      <c r="L91" s="49">
        <v>81</v>
      </c>
      <c r="M91" s="45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  <c r="DD91" s="46"/>
      <c r="DE91" s="46"/>
      <c r="DF91" s="46"/>
      <c r="DG91" s="46"/>
      <c r="DH91" s="46"/>
      <c r="DI91" s="46"/>
      <c r="DJ91" s="46"/>
      <c r="DK91" s="46"/>
      <c r="DL91" s="46"/>
      <c r="DM91" s="46"/>
      <c r="DN91" s="46"/>
      <c r="DO91" s="46"/>
      <c r="DP91" s="46"/>
      <c r="DQ91" s="46"/>
      <c r="DR91" s="46"/>
      <c r="DS91" s="46"/>
      <c r="DT91" s="46"/>
      <c r="DU91" s="46"/>
      <c r="DV91" s="46"/>
      <c r="DW91" s="46"/>
      <c r="DX91" s="46"/>
      <c r="DY91" s="46"/>
      <c r="DZ91" s="46"/>
      <c r="EA91" s="46"/>
      <c r="EB91" s="46"/>
      <c r="EC91" s="46"/>
      <c r="ED91" s="46"/>
      <c r="EE91" s="46"/>
      <c r="EF91" s="46"/>
      <c r="EG91" s="46"/>
      <c r="EH91" s="46"/>
      <c r="EI91" s="46"/>
      <c r="EJ91" s="46"/>
      <c r="EK91" s="46"/>
      <c r="EL91" s="46"/>
      <c r="EM91" s="46"/>
      <c r="EN91" s="46"/>
      <c r="EO91" s="46"/>
      <c r="EP91" s="46"/>
      <c r="EQ91" s="46"/>
      <c r="ER91" s="46"/>
      <c r="ES91" s="46"/>
      <c r="ET91" s="46"/>
      <c r="EU91" s="46"/>
      <c r="EV91" s="46"/>
      <c r="EW91" s="46"/>
      <c r="EX91" s="46"/>
      <c r="EY91" s="46"/>
      <c r="EZ91" s="46"/>
      <c r="FA91" s="46"/>
      <c r="FB91" s="46"/>
      <c r="FC91" s="46"/>
      <c r="FD91" s="46"/>
      <c r="FE91" s="46"/>
      <c r="FF91" s="46"/>
      <c r="FG91" s="46"/>
      <c r="FH91" s="46"/>
      <c r="FI91" s="46"/>
      <c r="FJ91" s="46"/>
      <c r="FK91" s="46"/>
      <c r="FL91" s="46"/>
      <c r="FM91" s="46"/>
      <c r="FN91" s="46"/>
      <c r="FO91" s="46"/>
      <c r="FP91" s="46"/>
      <c r="FQ91" s="46"/>
      <c r="FR91" s="46"/>
      <c r="FS91" s="46"/>
      <c r="FT91" s="46"/>
      <c r="FU91" s="46"/>
      <c r="FV91" s="46"/>
      <c r="FW91" s="46"/>
      <c r="FX91" s="46"/>
      <c r="FY91" s="46"/>
      <c r="FZ91" s="46"/>
      <c r="GA91" s="46"/>
      <c r="GB91" s="46"/>
      <c r="GC91" s="46"/>
      <c r="GD91" s="46"/>
      <c r="GE91" s="46"/>
      <c r="GF91" s="46"/>
      <c r="GG91" s="46"/>
      <c r="GH91" s="46"/>
      <c r="GI91" s="46"/>
      <c r="GJ91" s="46"/>
      <c r="GK91" s="46"/>
      <c r="GL91" s="46"/>
      <c r="GM91" s="46"/>
      <c r="GN91" s="46"/>
      <c r="GO91" s="46"/>
      <c r="GP91" s="46"/>
      <c r="GQ91" s="46"/>
      <c r="GR91" s="46"/>
      <c r="GS91" s="46"/>
      <c r="GT91" s="46"/>
      <c r="GU91" s="46"/>
      <c r="GV91" s="46"/>
      <c r="GW91" s="46"/>
      <c r="GX91" s="46"/>
      <c r="GY91" s="46"/>
      <c r="GZ91" s="46"/>
      <c r="HA91" s="46"/>
      <c r="HB91" s="46"/>
      <c r="HC91" s="46"/>
      <c r="HD91" s="46"/>
      <c r="HE91" s="46"/>
      <c r="HF91" s="46"/>
      <c r="HG91" s="46"/>
      <c r="HH91" s="46"/>
      <c r="HI91" s="46"/>
      <c r="HJ91" s="46"/>
      <c r="HK91" s="46"/>
      <c r="HL91" s="46"/>
      <c r="HM91" s="46"/>
      <c r="HN91" s="46"/>
      <c r="HO91" s="46"/>
      <c r="HP91" s="46"/>
      <c r="HQ91" s="46"/>
      <c r="HR91" s="46"/>
      <c r="HS91" s="46"/>
      <c r="HT91" s="46"/>
      <c r="HU91" s="46"/>
      <c r="HV91" s="46"/>
      <c r="HW91" s="46"/>
      <c r="HX91" s="46"/>
      <c r="HY91" s="46"/>
      <c r="HZ91" s="46"/>
      <c r="IA91" s="46"/>
      <c r="IB91" s="46"/>
      <c r="IC91" s="46"/>
      <c r="ID91" s="46"/>
      <c r="IE91" s="46"/>
      <c r="IF91" s="46"/>
      <c r="IG91" s="46"/>
      <c r="IH91" s="46"/>
      <c r="II91" s="46"/>
      <c r="IJ91" s="46"/>
      <c r="IK91" s="46"/>
      <c r="IL91" s="46"/>
      <c r="IM91" s="46"/>
      <c r="IN91" s="46"/>
      <c r="IO91" s="46"/>
      <c r="IP91" s="46"/>
      <c r="IQ91" s="46"/>
      <c r="IR91" s="46"/>
    </row>
    <row r="92" s="1" customFormat="1" ht="24" spans="1:252">
      <c r="A92" s="20"/>
      <c r="B92" s="31" t="s">
        <v>95</v>
      </c>
      <c r="C92" s="22">
        <v>540000</v>
      </c>
      <c r="D92" s="35"/>
      <c r="E92" s="36" t="s">
        <v>157</v>
      </c>
      <c r="F92" s="34" t="s">
        <v>158</v>
      </c>
      <c r="G92" s="23" t="s">
        <v>80</v>
      </c>
      <c r="H92" s="22">
        <v>540000</v>
      </c>
      <c r="I92" s="82" t="s">
        <v>81</v>
      </c>
      <c r="J92" s="23">
        <f t="shared" ref="J92:J98" si="2">C92-H92</f>
        <v>0</v>
      </c>
      <c r="K92" s="50"/>
      <c r="L92" s="49">
        <v>81</v>
      </c>
      <c r="M92" s="45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46"/>
      <c r="CQ92" s="46"/>
      <c r="CR92" s="46"/>
      <c r="CS92" s="46"/>
      <c r="CT92" s="46"/>
      <c r="CU92" s="46"/>
      <c r="CV92" s="46"/>
      <c r="CW92" s="46"/>
      <c r="CX92" s="46"/>
      <c r="CY92" s="46"/>
      <c r="CZ92" s="46"/>
      <c r="DA92" s="46"/>
      <c r="DB92" s="46"/>
      <c r="DC92" s="46"/>
      <c r="DD92" s="46"/>
      <c r="DE92" s="46"/>
      <c r="DF92" s="46"/>
      <c r="DG92" s="46"/>
      <c r="DH92" s="46"/>
      <c r="DI92" s="46"/>
      <c r="DJ92" s="46"/>
      <c r="DK92" s="46"/>
      <c r="DL92" s="46"/>
      <c r="DM92" s="46"/>
      <c r="DN92" s="46"/>
      <c r="DO92" s="46"/>
      <c r="DP92" s="46"/>
      <c r="DQ92" s="46"/>
      <c r="DR92" s="46"/>
      <c r="DS92" s="46"/>
      <c r="DT92" s="46"/>
      <c r="DU92" s="46"/>
      <c r="DV92" s="46"/>
      <c r="DW92" s="46"/>
      <c r="DX92" s="46"/>
      <c r="DY92" s="46"/>
      <c r="DZ92" s="46"/>
      <c r="EA92" s="46"/>
      <c r="EB92" s="46"/>
      <c r="EC92" s="46"/>
      <c r="ED92" s="46"/>
      <c r="EE92" s="46"/>
      <c r="EF92" s="46"/>
      <c r="EG92" s="46"/>
      <c r="EH92" s="46"/>
      <c r="EI92" s="46"/>
      <c r="EJ92" s="46"/>
      <c r="EK92" s="46"/>
      <c r="EL92" s="46"/>
      <c r="EM92" s="46"/>
      <c r="EN92" s="46"/>
      <c r="EO92" s="46"/>
      <c r="EP92" s="46"/>
      <c r="EQ92" s="46"/>
      <c r="ER92" s="46"/>
      <c r="ES92" s="46"/>
      <c r="ET92" s="46"/>
      <c r="EU92" s="46"/>
      <c r="EV92" s="46"/>
      <c r="EW92" s="46"/>
      <c r="EX92" s="46"/>
      <c r="EY92" s="46"/>
      <c r="EZ92" s="46"/>
      <c r="FA92" s="46"/>
      <c r="FB92" s="46"/>
      <c r="FC92" s="46"/>
      <c r="FD92" s="46"/>
      <c r="FE92" s="46"/>
      <c r="FF92" s="46"/>
      <c r="FG92" s="46"/>
      <c r="FH92" s="46"/>
      <c r="FI92" s="46"/>
      <c r="FJ92" s="46"/>
      <c r="FK92" s="46"/>
      <c r="FL92" s="46"/>
      <c r="FM92" s="46"/>
      <c r="FN92" s="46"/>
      <c r="FO92" s="46"/>
      <c r="FP92" s="46"/>
      <c r="FQ92" s="46"/>
      <c r="FR92" s="46"/>
      <c r="FS92" s="46"/>
      <c r="FT92" s="46"/>
      <c r="FU92" s="46"/>
      <c r="FV92" s="46"/>
      <c r="FW92" s="46"/>
      <c r="FX92" s="46"/>
      <c r="FY92" s="46"/>
      <c r="FZ92" s="46"/>
      <c r="GA92" s="46"/>
      <c r="GB92" s="46"/>
      <c r="GC92" s="46"/>
      <c r="GD92" s="46"/>
      <c r="GE92" s="46"/>
      <c r="GF92" s="46"/>
      <c r="GG92" s="46"/>
      <c r="GH92" s="46"/>
      <c r="GI92" s="46"/>
      <c r="GJ92" s="46"/>
      <c r="GK92" s="46"/>
      <c r="GL92" s="46"/>
      <c r="GM92" s="46"/>
      <c r="GN92" s="46"/>
      <c r="GO92" s="46"/>
      <c r="GP92" s="46"/>
      <c r="GQ92" s="46"/>
      <c r="GR92" s="46"/>
      <c r="GS92" s="46"/>
      <c r="GT92" s="46"/>
      <c r="GU92" s="46"/>
      <c r="GV92" s="46"/>
      <c r="GW92" s="46"/>
      <c r="GX92" s="46"/>
      <c r="GY92" s="46"/>
      <c r="GZ92" s="46"/>
      <c r="HA92" s="46"/>
      <c r="HB92" s="46"/>
      <c r="HC92" s="46"/>
      <c r="HD92" s="46"/>
      <c r="HE92" s="46"/>
      <c r="HF92" s="46"/>
      <c r="HG92" s="46"/>
      <c r="HH92" s="46"/>
      <c r="HI92" s="46"/>
      <c r="HJ92" s="46"/>
      <c r="HK92" s="46"/>
      <c r="HL92" s="46"/>
      <c r="HM92" s="46"/>
      <c r="HN92" s="46"/>
      <c r="HO92" s="46"/>
      <c r="HP92" s="46"/>
      <c r="HQ92" s="46"/>
      <c r="HR92" s="46"/>
      <c r="HS92" s="46"/>
      <c r="HT92" s="46"/>
      <c r="HU92" s="46"/>
      <c r="HV92" s="46"/>
      <c r="HW92" s="46"/>
      <c r="HX92" s="46"/>
      <c r="HY92" s="46"/>
      <c r="HZ92" s="46"/>
      <c r="IA92" s="46"/>
      <c r="IB92" s="46"/>
      <c r="IC92" s="46"/>
      <c r="ID92" s="46"/>
      <c r="IE92" s="46"/>
      <c r="IF92" s="46"/>
      <c r="IG92" s="46"/>
      <c r="IH92" s="46"/>
      <c r="II92" s="46"/>
      <c r="IJ92" s="46"/>
      <c r="IK92" s="46"/>
      <c r="IL92" s="46"/>
      <c r="IM92" s="46"/>
      <c r="IN92" s="46"/>
      <c r="IO92" s="46"/>
      <c r="IP92" s="46"/>
      <c r="IQ92" s="46"/>
      <c r="IR92" s="46"/>
    </row>
    <row r="93" s="1" customFormat="1" ht="36" spans="1:252">
      <c r="A93" s="20"/>
      <c r="B93" s="31" t="s">
        <v>95</v>
      </c>
      <c r="C93" s="22">
        <v>10000</v>
      </c>
      <c r="D93" s="35"/>
      <c r="E93" s="36" t="s">
        <v>159</v>
      </c>
      <c r="F93" s="34" t="s">
        <v>160</v>
      </c>
      <c r="G93" s="23" t="s">
        <v>80</v>
      </c>
      <c r="H93" s="22">
        <v>10000</v>
      </c>
      <c r="I93" s="82" t="s">
        <v>81</v>
      </c>
      <c r="J93" s="23">
        <f t="shared" si="2"/>
        <v>0</v>
      </c>
      <c r="K93" s="50"/>
      <c r="L93" s="49">
        <v>81</v>
      </c>
      <c r="M93" s="45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  <c r="CI93" s="46"/>
      <c r="CJ93" s="46"/>
      <c r="CK93" s="46"/>
      <c r="CL93" s="46"/>
      <c r="CM93" s="46"/>
      <c r="CN93" s="46"/>
      <c r="CO93" s="46"/>
      <c r="CP93" s="46"/>
      <c r="CQ93" s="46"/>
      <c r="CR93" s="46"/>
      <c r="CS93" s="46"/>
      <c r="CT93" s="46"/>
      <c r="CU93" s="46"/>
      <c r="CV93" s="46"/>
      <c r="CW93" s="46"/>
      <c r="CX93" s="46"/>
      <c r="CY93" s="46"/>
      <c r="CZ93" s="46"/>
      <c r="DA93" s="46"/>
      <c r="DB93" s="46"/>
      <c r="DC93" s="46"/>
      <c r="DD93" s="46"/>
      <c r="DE93" s="46"/>
      <c r="DF93" s="46"/>
      <c r="DG93" s="46"/>
      <c r="DH93" s="46"/>
      <c r="DI93" s="46"/>
      <c r="DJ93" s="46"/>
      <c r="DK93" s="46"/>
      <c r="DL93" s="46"/>
      <c r="DM93" s="46"/>
      <c r="DN93" s="46"/>
      <c r="DO93" s="46"/>
      <c r="DP93" s="46"/>
      <c r="DQ93" s="46"/>
      <c r="DR93" s="46"/>
      <c r="DS93" s="46"/>
      <c r="DT93" s="46"/>
      <c r="DU93" s="46"/>
      <c r="DV93" s="46"/>
      <c r="DW93" s="46"/>
      <c r="DX93" s="46"/>
      <c r="DY93" s="46"/>
      <c r="DZ93" s="46"/>
      <c r="EA93" s="46"/>
      <c r="EB93" s="46"/>
      <c r="EC93" s="46"/>
      <c r="ED93" s="46"/>
      <c r="EE93" s="46"/>
      <c r="EF93" s="46"/>
      <c r="EG93" s="46"/>
      <c r="EH93" s="46"/>
      <c r="EI93" s="46"/>
      <c r="EJ93" s="46"/>
      <c r="EK93" s="46"/>
      <c r="EL93" s="46"/>
      <c r="EM93" s="46"/>
      <c r="EN93" s="46"/>
      <c r="EO93" s="46"/>
      <c r="EP93" s="46"/>
      <c r="EQ93" s="46"/>
      <c r="ER93" s="46"/>
      <c r="ES93" s="46"/>
      <c r="ET93" s="46"/>
      <c r="EU93" s="46"/>
      <c r="EV93" s="46"/>
      <c r="EW93" s="46"/>
      <c r="EX93" s="46"/>
      <c r="EY93" s="46"/>
      <c r="EZ93" s="46"/>
      <c r="FA93" s="46"/>
      <c r="FB93" s="46"/>
      <c r="FC93" s="46"/>
      <c r="FD93" s="46"/>
      <c r="FE93" s="46"/>
      <c r="FF93" s="46"/>
      <c r="FG93" s="46"/>
      <c r="FH93" s="46"/>
      <c r="FI93" s="46"/>
      <c r="FJ93" s="46"/>
      <c r="FK93" s="46"/>
      <c r="FL93" s="46"/>
      <c r="FM93" s="46"/>
      <c r="FN93" s="46"/>
      <c r="FO93" s="46"/>
      <c r="FP93" s="46"/>
      <c r="FQ93" s="46"/>
      <c r="FR93" s="46"/>
      <c r="FS93" s="46"/>
      <c r="FT93" s="46"/>
      <c r="FU93" s="46"/>
      <c r="FV93" s="46"/>
      <c r="FW93" s="46"/>
      <c r="FX93" s="46"/>
      <c r="FY93" s="46"/>
      <c r="FZ93" s="46"/>
      <c r="GA93" s="46"/>
      <c r="GB93" s="46"/>
      <c r="GC93" s="46"/>
      <c r="GD93" s="46"/>
      <c r="GE93" s="46"/>
      <c r="GF93" s="46"/>
      <c r="GG93" s="46"/>
      <c r="GH93" s="46"/>
      <c r="GI93" s="46"/>
      <c r="GJ93" s="46"/>
      <c r="GK93" s="46"/>
      <c r="GL93" s="46"/>
      <c r="GM93" s="46"/>
      <c r="GN93" s="46"/>
      <c r="GO93" s="46"/>
      <c r="GP93" s="46"/>
      <c r="GQ93" s="46"/>
      <c r="GR93" s="46"/>
      <c r="GS93" s="46"/>
      <c r="GT93" s="46"/>
      <c r="GU93" s="46"/>
      <c r="GV93" s="46"/>
      <c r="GW93" s="46"/>
      <c r="GX93" s="46"/>
      <c r="GY93" s="46"/>
      <c r="GZ93" s="46"/>
      <c r="HA93" s="46"/>
      <c r="HB93" s="46"/>
      <c r="HC93" s="46"/>
      <c r="HD93" s="46"/>
      <c r="HE93" s="46"/>
      <c r="HF93" s="46"/>
      <c r="HG93" s="46"/>
      <c r="HH93" s="46"/>
      <c r="HI93" s="46"/>
      <c r="HJ93" s="46"/>
      <c r="HK93" s="46"/>
      <c r="HL93" s="46"/>
      <c r="HM93" s="46"/>
      <c r="HN93" s="46"/>
      <c r="HO93" s="46"/>
      <c r="HP93" s="46"/>
      <c r="HQ93" s="46"/>
      <c r="HR93" s="46"/>
      <c r="HS93" s="46"/>
      <c r="HT93" s="46"/>
      <c r="HU93" s="46"/>
      <c r="HV93" s="46"/>
      <c r="HW93" s="46"/>
      <c r="HX93" s="46"/>
      <c r="HY93" s="46"/>
      <c r="HZ93" s="46"/>
      <c r="IA93" s="46"/>
      <c r="IB93" s="46"/>
      <c r="IC93" s="46"/>
      <c r="ID93" s="46"/>
      <c r="IE93" s="46"/>
      <c r="IF93" s="46"/>
      <c r="IG93" s="46"/>
      <c r="IH93" s="46"/>
      <c r="II93" s="46"/>
      <c r="IJ93" s="46"/>
      <c r="IK93" s="46"/>
      <c r="IL93" s="46"/>
      <c r="IM93" s="46"/>
      <c r="IN93" s="46"/>
      <c r="IO93" s="46"/>
      <c r="IP93" s="46"/>
      <c r="IQ93" s="46"/>
      <c r="IR93" s="46"/>
    </row>
    <row r="94" s="1" customFormat="1" ht="36" spans="1:252">
      <c r="A94" s="20"/>
      <c r="B94" s="31" t="s">
        <v>95</v>
      </c>
      <c r="C94" s="22">
        <v>1450000</v>
      </c>
      <c r="D94" s="35"/>
      <c r="E94" s="36" t="s">
        <v>161</v>
      </c>
      <c r="F94" s="34" t="s">
        <v>162</v>
      </c>
      <c r="G94" s="23" t="s">
        <v>89</v>
      </c>
      <c r="H94" s="22">
        <v>1428366.52</v>
      </c>
      <c r="I94" s="82" t="s">
        <v>81</v>
      </c>
      <c r="J94" s="23">
        <f>C94-H94-H95</f>
        <v>0</v>
      </c>
      <c r="K94" s="52">
        <v>78</v>
      </c>
      <c r="L94" s="51">
        <v>77</v>
      </c>
      <c r="M94" s="45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  <c r="CI94" s="46"/>
      <c r="CJ94" s="46"/>
      <c r="CK94" s="46"/>
      <c r="CL94" s="46"/>
      <c r="CM94" s="46"/>
      <c r="CN94" s="46"/>
      <c r="CO94" s="46"/>
      <c r="CP94" s="46"/>
      <c r="CQ94" s="46"/>
      <c r="CR94" s="46"/>
      <c r="CS94" s="46"/>
      <c r="CT94" s="46"/>
      <c r="CU94" s="46"/>
      <c r="CV94" s="46"/>
      <c r="CW94" s="46"/>
      <c r="CX94" s="46"/>
      <c r="CY94" s="46"/>
      <c r="CZ94" s="46"/>
      <c r="DA94" s="46"/>
      <c r="DB94" s="46"/>
      <c r="DC94" s="46"/>
      <c r="DD94" s="46"/>
      <c r="DE94" s="46"/>
      <c r="DF94" s="46"/>
      <c r="DG94" s="46"/>
      <c r="DH94" s="46"/>
      <c r="DI94" s="46"/>
      <c r="DJ94" s="46"/>
      <c r="DK94" s="46"/>
      <c r="DL94" s="46"/>
      <c r="DM94" s="46"/>
      <c r="DN94" s="46"/>
      <c r="DO94" s="46"/>
      <c r="DP94" s="46"/>
      <c r="DQ94" s="46"/>
      <c r="DR94" s="46"/>
      <c r="DS94" s="46"/>
      <c r="DT94" s="46"/>
      <c r="DU94" s="46"/>
      <c r="DV94" s="46"/>
      <c r="DW94" s="46"/>
      <c r="DX94" s="46"/>
      <c r="DY94" s="46"/>
      <c r="DZ94" s="46"/>
      <c r="EA94" s="46"/>
      <c r="EB94" s="46"/>
      <c r="EC94" s="46"/>
      <c r="ED94" s="46"/>
      <c r="EE94" s="46"/>
      <c r="EF94" s="46"/>
      <c r="EG94" s="46"/>
      <c r="EH94" s="46"/>
      <c r="EI94" s="46"/>
      <c r="EJ94" s="46"/>
      <c r="EK94" s="46"/>
      <c r="EL94" s="46"/>
      <c r="EM94" s="46"/>
      <c r="EN94" s="46"/>
      <c r="EO94" s="46"/>
      <c r="EP94" s="46"/>
      <c r="EQ94" s="46"/>
      <c r="ER94" s="46"/>
      <c r="ES94" s="46"/>
      <c r="ET94" s="46"/>
      <c r="EU94" s="46"/>
      <c r="EV94" s="46"/>
      <c r="EW94" s="46"/>
      <c r="EX94" s="46"/>
      <c r="EY94" s="46"/>
      <c r="EZ94" s="46"/>
      <c r="FA94" s="46"/>
      <c r="FB94" s="46"/>
      <c r="FC94" s="46"/>
      <c r="FD94" s="46"/>
      <c r="FE94" s="46"/>
      <c r="FF94" s="46"/>
      <c r="FG94" s="46"/>
      <c r="FH94" s="46"/>
      <c r="FI94" s="46"/>
      <c r="FJ94" s="46"/>
      <c r="FK94" s="46"/>
      <c r="FL94" s="46"/>
      <c r="FM94" s="46"/>
      <c r="FN94" s="46"/>
      <c r="FO94" s="46"/>
      <c r="FP94" s="46"/>
      <c r="FQ94" s="46"/>
      <c r="FR94" s="46"/>
      <c r="FS94" s="46"/>
      <c r="FT94" s="46"/>
      <c r="FU94" s="46"/>
      <c r="FV94" s="46"/>
      <c r="FW94" s="46"/>
      <c r="FX94" s="46"/>
      <c r="FY94" s="46"/>
      <c r="FZ94" s="46"/>
      <c r="GA94" s="46"/>
      <c r="GB94" s="46"/>
      <c r="GC94" s="46"/>
      <c r="GD94" s="46"/>
      <c r="GE94" s="46"/>
      <c r="GF94" s="46"/>
      <c r="GG94" s="46"/>
      <c r="GH94" s="46"/>
      <c r="GI94" s="46"/>
      <c r="GJ94" s="46"/>
      <c r="GK94" s="46"/>
      <c r="GL94" s="46"/>
      <c r="GM94" s="46"/>
      <c r="GN94" s="46"/>
      <c r="GO94" s="46"/>
      <c r="GP94" s="46"/>
      <c r="GQ94" s="46"/>
      <c r="GR94" s="46"/>
      <c r="GS94" s="46"/>
      <c r="GT94" s="46"/>
      <c r="GU94" s="46"/>
      <c r="GV94" s="46"/>
      <c r="GW94" s="46"/>
      <c r="GX94" s="46"/>
      <c r="GY94" s="46"/>
      <c r="GZ94" s="46"/>
      <c r="HA94" s="46"/>
      <c r="HB94" s="46"/>
      <c r="HC94" s="46"/>
      <c r="HD94" s="46"/>
      <c r="HE94" s="46"/>
      <c r="HF94" s="46"/>
      <c r="HG94" s="46"/>
      <c r="HH94" s="46"/>
      <c r="HI94" s="46"/>
      <c r="HJ94" s="46"/>
      <c r="HK94" s="46"/>
      <c r="HL94" s="46"/>
      <c r="HM94" s="46"/>
      <c r="HN94" s="46"/>
      <c r="HO94" s="46"/>
      <c r="HP94" s="46"/>
      <c r="HQ94" s="46"/>
      <c r="HR94" s="46"/>
      <c r="HS94" s="46"/>
      <c r="HT94" s="46"/>
      <c r="HU94" s="46"/>
      <c r="HV94" s="46"/>
      <c r="HW94" s="46"/>
      <c r="HX94" s="46"/>
      <c r="HY94" s="46"/>
      <c r="HZ94" s="46"/>
      <c r="IA94" s="46"/>
      <c r="IB94" s="46"/>
      <c r="IC94" s="46"/>
      <c r="ID94" s="46"/>
      <c r="IE94" s="46"/>
      <c r="IF94" s="46"/>
      <c r="IG94" s="46"/>
      <c r="IH94" s="46"/>
      <c r="II94" s="46"/>
      <c r="IJ94" s="46"/>
      <c r="IK94" s="46"/>
      <c r="IL94" s="46"/>
      <c r="IM94" s="46"/>
      <c r="IN94" s="46"/>
      <c r="IO94" s="46"/>
      <c r="IP94" s="46"/>
      <c r="IQ94" s="46"/>
      <c r="IR94" s="46"/>
    </row>
    <row r="95" s="1" customFormat="1" ht="27" customHeight="1" spans="1:252">
      <c r="A95" s="20"/>
      <c r="B95" s="31"/>
      <c r="C95" s="22"/>
      <c r="D95" s="35"/>
      <c r="E95" s="36"/>
      <c r="F95" s="34"/>
      <c r="G95" s="23" t="s">
        <v>80</v>
      </c>
      <c r="H95" s="22">
        <v>21633.48</v>
      </c>
      <c r="I95" s="82" t="s">
        <v>81</v>
      </c>
      <c r="J95" s="23"/>
      <c r="K95" s="50"/>
      <c r="L95" s="49">
        <v>81</v>
      </c>
      <c r="M95" s="45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  <c r="CI95" s="46"/>
      <c r="CJ95" s="46"/>
      <c r="CK95" s="46"/>
      <c r="CL95" s="46"/>
      <c r="CM95" s="46"/>
      <c r="CN95" s="46"/>
      <c r="CO95" s="46"/>
      <c r="CP95" s="46"/>
      <c r="CQ95" s="46"/>
      <c r="CR95" s="46"/>
      <c r="CS95" s="46"/>
      <c r="CT95" s="46"/>
      <c r="CU95" s="46"/>
      <c r="CV95" s="46"/>
      <c r="CW95" s="46"/>
      <c r="CX95" s="46"/>
      <c r="CY95" s="46"/>
      <c r="CZ95" s="46"/>
      <c r="DA95" s="46"/>
      <c r="DB95" s="46"/>
      <c r="DC95" s="46"/>
      <c r="DD95" s="46"/>
      <c r="DE95" s="46"/>
      <c r="DF95" s="46"/>
      <c r="DG95" s="46"/>
      <c r="DH95" s="46"/>
      <c r="DI95" s="46"/>
      <c r="DJ95" s="46"/>
      <c r="DK95" s="46"/>
      <c r="DL95" s="46"/>
      <c r="DM95" s="46"/>
      <c r="DN95" s="46"/>
      <c r="DO95" s="46"/>
      <c r="DP95" s="46"/>
      <c r="DQ95" s="46"/>
      <c r="DR95" s="46"/>
      <c r="DS95" s="46"/>
      <c r="DT95" s="46"/>
      <c r="DU95" s="46"/>
      <c r="DV95" s="46"/>
      <c r="DW95" s="46"/>
      <c r="DX95" s="46"/>
      <c r="DY95" s="46"/>
      <c r="DZ95" s="46"/>
      <c r="EA95" s="46"/>
      <c r="EB95" s="46"/>
      <c r="EC95" s="46"/>
      <c r="ED95" s="46"/>
      <c r="EE95" s="46"/>
      <c r="EF95" s="46"/>
      <c r="EG95" s="46"/>
      <c r="EH95" s="46"/>
      <c r="EI95" s="46"/>
      <c r="EJ95" s="46"/>
      <c r="EK95" s="46"/>
      <c r="EL95" s="46"/>
      <c r="EM95" s="46"/>
      <c r="EN95" s="46"/>
      <c r="EO95" s="46"/>
      <c r="EP95" s="46"/>
      <c r="EQ95" s="46"/>
      <c r="ER95" s="46"/>
      <c r="ES95" s="46"/>
      <c r="ET95" s="46"/>
      <c r="EU95" s="46"/>
      <c r="EV95" s="46"/>
      <c r="EW95" s="46"/>
      <c r="EX95" s="46"/>
      <c r="EY95" s="46"/>
      <c r="EZ95" s="46"/>
      <c r="FA95" s="46"/>
      <c r="FB95" s="46"/>
      <c r="FC95" s="46"/>
      <c r="FD95" s="46"/>
      <c r="FE95" s="46"/>
      <c r="FF95" s="46"/>
      <c r="FG95" s="46"/>
      <c r="FH95" s="46"/>
      <c r="FI95" s="46"/>
      <c r="FJ95" s="46"/>
      <c r="FK95" s="46"/>
      <c r="FL95" s="46"/>
      <c r="FM95" s="46"/>
      <c r="FN95" s="46"/>
      <c r="FO95" s="46"/>
      <c r="FP95" s="46"/>
      <c r="FQ95" s="46"/>
      <c r="FR95" s="46"/>
      <c r="FS95" s="46"/>
      <c r="FT95" s="46"/>
      <c r="FU95" s="46"/>
      <c r="FV95" s="46"/>
      <c r="FW95" s="46"/>
      <c r="FX95" s="46"/>
      <c r="FY95" s="46"/>
      <c r="FZ95" s="46"/>
      <c r="GA95" s="46"/>
      <c r="GB95" s="46"/>
      <c r="GC95" s="46"/>
      <c r="GD95" s="46"/>
      <c r="GE95" s="46"/>
      <c r="GF95" s="46"/>
      <c r="GG95" s="46"/>
      <c r="GH95" s="46"/>
      <c r="GI95" s="46"/>
      <c r="GJ95" s="46"/>
      <c r="GK95" s="46"/>
      <c r="GL95" s="46"/>
      <c r="GM95" s="46"/>
      <c r="GN95" s="46"/>
      <c r="GO95" s="46"/>
      <c r="GP95" s="46"/>
      <c r="GQ95" s="46"/>
      <c r="GR95" s="46"/>
      <c r="GS95" s="46"/>
      <c r="GT95" s="46"/>
      <c r="GU95" s="46"/>
      <c r="GV95" s="46"/>
      <c r="GW95" s="46"/>
      <c r="GX95" s="46"/>
      <c r="GY95" s="46"/>
      <c r="GZ95" s="46"/>
      <c r="HA95" s="46"/>
      <c r="HB95" s="46"/>
      <c r="HC95" s="46"/>
      <c r="HD95" s="46"/>
      <c r="HE95" s="46"/>
      <c r="HF95" s="46"/>
      <c r="HG95" s="46"/>
      <c r="HH95" s="46"/>
      <c r="HI95" s="46"/>
      <c r="HJ95" s="46"/>
      <c r="HK95" s="46"/>
      <c r="HL95" s="46"/>
      <c r="HM95" s="46"/>
      <c r="HN95" s="46"/>
      <c r="HO95" s="46"/>
      <c r="HP95" s="46"/>
      <c r="HQ95" s="46"/>
      <c r="HR95" s="46"/>
      <c r="HS95" s="46"/>
      <c r="HT95" s="46"/>
      <c r="HU95" s="46"/>
      <c r="HV95" s="46"/>
      <c r="HW95" s="46"/>
      <c r="HX95" s="46"/>
      <c r="HY95" s="46"/>
      <c r="HZ95" s="46"/>
      <c r="IA95" s="46"/>
      <c r="IB95" s="46"/>
      <c r="IC95" s="46"/>
      <c r="ID95" s="46"/>
      <c r="IE95" s="46"/>
      <c r="IF95" s="46"/>
      <c r="IG95" s="46"/>
      <c r="IH95" s="46"/>
      <c r="II95" s="46"/>
      <c r="IJ95" s="46"/>
      <c r="IK95" s="46"/>
      <c r="IL95" s="46"/>
      <c r="IM95" s="46"/>
      <c r="IN95" s="46"/>
      <c r="IO95" s="46"/>
      <c r="IP95" s="46"/>
      <c r="IQ95" s="46"/>
      <c r="IR95" s="46"/>
    </row>
    <row r="96" s="1" customFormat="1" ht="36" spans="1:252">
      <c r="A96" s="20"/>
      <c r="B96" s="31" t="s">
        <v>163</v>
      </c>
      <c r="C96" s="22">
        <v>170000</v>
      </c>
      <c r="D96" s="35"/>
      <c r="E96" s="36" t="s">
        <v>164</v>
      </c>
      <c r="F96" s="34" t="s">
        <v>165</v>
      </c>
      <c r="G96" s="23" t="s">
        <v>80</v>
      </c>
      <c r="H96" s="22">
        <v>170000</v>
      </c>
      <c r="I96" s="82" t="s">
        <v>81</v>
      </c>
      <c r="J96" s="23">
        <f t="shared" si="2"/>
        <v>0</v>
      </c>
      <c r="K96" s="50"/>
      <c r="L96" s="49">
        <v>81</v>
      </c>
      <c r="M96" s="45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  <c r="BX96" s="46"/>
      <c r="BY96" s="46"/>
      <c r="BZ96" s="46"/>
      <c r="CA96" s="46"/>
      <c r="CB96" s="46"/>
      <c r="CC96" s="46"/>
      <c r="CD96" s="46"/>
      <c r="CE96" s="46"/>
      <c r="CF96" s="46"/>
      <c r="CG96" s="46"/>
      <c r="CH96" s="46"/>
      <c r="CI96" s="46"/>
      <c r="CJ96" s="46"/>
      <c r="CK96" s="46"/>
      <c r="CL96" s="46"/>
      <c r="CM96" s="46"/>
      <c r="CN96" s="46"/>
      <c r="CO96" s="46"/>
      <c r="CP96" s="46"/>
      <c r="CQ96" s="46"/>
      <c r="CR96" s="46"/>
      <c r="CS96" s="46"/>
      <c r="CT96" s="46"/>
      <c r="CU96" s="46"/>
      <c r="CV96" s="46"/>
      <c r="CW96" s="46"/>
      <c r="CX96" s="46"/>
      <c r="CY96" s="46"/>
      <c r="CZ96" s="46"/>
      <c r="DA96" s="46"/>
      <c r="DB96" s="46"/>
      <c r="DC96" s="46"/>
      <c r="DD96" s="46"/>
      <c r="DE96" s="46"/>
      <c r="DF96" s="46"/>
      <c r="DG96" s="46"/>
      <c r="DH96" s="46"/>
      <c r="DI96" s="46"/>
      <c r="DJ96" s="46"/>
      <c r="DK96" s="46"/>
      <c r="DL96" s="46"/>
      <c r="DM96" s="46"/>
      <c r="DN96" s="46"/>
      <c r="DO96" s="46"/>
      <c r="DP96" s="46"/>
      <c r="DQ96" s="46"/>
      <c r="DR96" s="46"/>
      <c r="DS96" s="46"/>
      <c r="DT96" s="46"/>
      <c r="DU96" s="46"/>
      <c r="DV96" s="46"/>
      <c r="DW96" s="46"/>
      <c r="DX96" s="46"/>
      <c r="DY96" s="46"/>
      <c r="DZ96" s="46"/>
      <c r="EA96" s="46"/>
      <c r="EB96" s="46"/>
      <c r="EC96" s="46"/>
      <c r="ED96" s="46"/>
      <c r="EE96" s="46"/>
      <c r="EF96" s="46"/>
      <c r="EG96" s="46"/>
      <c r="EH96" s="46"/>
      <c r="EI96" s="46"/>
      <c r="EJ96" s="46"/>
      <c r="EK96" s="46"/>
      <c r="EL96" s="46"/>
      <c r="EM96" s="46"/>
      <c r="EN96" s="46"/>
      <c r="EO96" s="46"/>
      <c r="EP96" s="46"/>
      <c r="EQ96" s="46"/>
      <c r="ER96" s="46"/>
      <c r="ES96" s="46"/>
      <c r="ET96" s="46"/>
      <c r="EU96" s="46"/>
      <c r="EV96" s="46"/>
      <c r="EW96" s="46"/>
      <c r="EX96" s="46"/>
      <c r="EY96" s="46"/>
      <c r="EZ96" s="46"/>
      <c r="FA96" s="46"/>
      <c r="FB96" s="46"/>
      <c r="FC96" s="46"/>
      <c r="FD96" s="46"/>
      <c r="FE96" s="46"/>
      <c r="FF96" s="46"/>
      <c r="FG96" s="46"/>
      <c r="FH96" s="46"/>
      <c r="FI96" s="46"/>
      <c r="FJ96" s="46"/>
      <c r="FK96" s="46"/>
      <c r="FL96" s="46"/>
      <c r="FM96" s="46"/>
      <c r="FN96" s="46"/>
      <c r="FO96" s="46"/>
      <c r="FP96" s="46"/>
      <c r="FQ96" s="46"/>
      <c r="FR96" s="46"/>
      <c r="FS96" s="46"/>
      <c r="FT96" s="46"/>
      <c r="FU96" s="46"/>
      <c r="FV96" s="46"/>
      <c r="FW96" s="46"/>
      <c r="FX96" s="46"/>
      <c r="FY96" s="46"/>
      <c r="FZ96" s="46"/>
      <c r="GA96" s="46"/>
      <c r="GB96" s="46"/>
      <c r="GC96" s="46"/>
      <c r="GD96" s="46"/>
      <c r="GE96" s="46"/>
      <c r="GF96" s="46"/>
      <c r="GG96" s="46"/>
      <c r="GH96" s="46"/>
      <c r="GI96" s="46"/>
      <c r="GJ96" s="46"/>
      <c r="GK96" s="46"/>
      <c r="GL96" s="46"/>
      <c r="GM96" s="46"/>
      <c r="GN96" s="46"/>
      <c r="GO96" s="46"/>
      <c r="GP96" s="46"/>
      <c r="GQ96" s="46"/>
      <c r="GR96" s="46"/>
      <c r="GS96" s="46"/>
      <c r="GT96" s="46"/>
      <c r="GU96" s="46"/>
      <c r="GV96" s="46"/>
      <c r="GW96" s="46"/>
      <c r="GX96" s="46"/>
      <c r="GY96" s="46"/>
      <c r="GZ96" s="46"/>
      <c r="HA96" s="46"/>
      <c r="HB96" s="46"/>
      <c r="HC96" s="46"/>
      <c r="HD96" s="46"/>
      <c r="HE96" s="46"/>
      <c r="HF96" s="46"/>
      <c r="HG96" s="46"/>
      <c r="HH96" s="46"/>
      <c r="HI96" s="46"/>
      <c r="HJ96" s="46"/>
      <c r="HK96" s="46"/>
      <c r="HL96" s="46"/>
      <c r="HM96" s="46"/>
      <c r="HN96" s="46"/>
      <c r="HO96" s="46"/>
      <c r="HP96" s="46"/>
      <c r="HQ96" s="46"/>
      <c r="HR96" s="46"/>
      <c r="HS96" s="46"/>
      <c r="HT96" s="46"/>
      <c r="HU96" s="46"/>
      <c r="HV96" s="46"/>
      <c r="HW96" s="46"/>
      <c r="HX96" s="46"/>
      <c r="HY96" s="46"/>
      <c r="HZ96" s="46"/>
      <c r="IA96" s="46"/>
      <c r="IB96" s="46"/>
      <c r="IC96" s="46"/>
      <c r="ID96" s="46"/>
      <c r="IE96" s="46"/>
      <c r="IF96" s="46"/>
      <c r="IG96" s="46"/>
      <c r="IH96" s="46"/>
      <c r="II96" s="46"/>
      <c r="IJ96" s="46"/>
      <c r="IK96" s="46"/>
      <c r="IL96" s="46"/>
      <c r="IM96" s="46"/>
      <c r="IN96" s="46"/>
      <c r="IO96" s="46"/>
      <c r="IP96" s="46"/>
      <c r="IQ96" s="46"/>
      <c r="IR96" s="46"/>
    </row>
    <row r="97" s="1" customFormat="1" ht="36" spans="1:252">
      <c r="A97" s="20"/>
      <c r="B97" s="31" t="s">
        <v>163</v>
      </c>
      <c r="C97" s="22">
        <v>210000</v>
      </c>
      <c r="D97" s="35"/>
      <c r="E97" s="36" t="s">
        <v>166</v>
      </c>
      <c r="F97" s="34" t="s">
        <v>167</v>
      </c>
      <c r="G97" s="23" t="s">
        <v>80</v>
      </c>
      <c r="H97" s="22">
        <v>210000</v>
      </c>
      <c r="I97" s="82" t="s">
        <v>81</v>
      </c>
      <c r="J97" s="23">
        <f t="shared" si="2"/>
        <v>0</v>
      </c>
      <c r="K97" s="50"/>
      <c r="L97" s="49">
        <v>81</v>
      </c>
      <c r="M97" s="45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6"/>
      <c r="CB97" s="46"/>
      <c r="CC97" s="46"/>
      <c r="CD97" s="46"/>
      <c r="CE97" s="46"/>
      <c r="CF97" s="46"/>
      <c r="CG97" s="46"/>
      <c r="CH97" s="46"/>
      <c r="CI97" s="46"/>
      <c r="CJ97" s="46"/>
      <c r="CK97" s="46"/>
      <c r="CL97" s="46"/>
      <c r="CM97" s="46"/>
      <c r="CN97" s="46"/>
      <c r="CO97" s="46"/>
      <c r="CP97" s="46"/>
      <c r="CQ97" s="46"/>
      <c r="CR97" s="46"/>
      <c r="CS97" s="46"/>
      <c r="CT97" s="46"/>
      <c r="CU97" s="46"/>
      <c r="CV97" s="46"/>
      <c r="CW97" s="46"/>
      <c r="CX97" s="46"/>
      <c r="CY97" s="46"/>
      <c r="CZ97" s="46"/>
      <c r="DA97" s="46"/>
      <c r="DB97" s="46"/>
      <c r="DC97" s="46"/>
      <c r="DD97" s="46"/>
      <c r="DE97" s="46"/>
      <c r="DF97" s="46"/>
      <c r="DG97" s="46"/>
      <c r="DH97" s="46"/>
      <c r="DI97" s="46"/>
      <c r="DJ97" s="46"/>
      <c r="DK97" s="46"/>
      <c r="DL97" s="46"/>
      <c r="DM97" s="46"/>
      <c r="DN97" s="46"/>
      <c r="DO97" s="46"/>
      <c r="DP97" s="46"/>
      <c r="DQ97" s="46"/>
      <c r="DR97" s="46"/>
      <c r="DS97" s="46"/>
      <c r="DT97" s="46"/>
      <c r="DU97" s="46"/>
      <c r="DV97" s="46"/>
      <c r="DW97" s="46"/>
      <c r="DX97" s="46"/>
      <c r="DY97" s="46"/>
      <c r="DZ97" s="46"/>
      <c r="EA97" s="46"/>
      <c r="EB97" s="46"/>
      <c r="EC97" s="46"/>
      <c r="ED97" s="46"/>
      <c r="EE97" s="46"/>
      <c r="EF97" s="46"/>
      <c r="EG97" s="46"/>
      <c r="EH97" s="46"/>
      <c r="EI97" s="46"/>
      <c r="EJ97" s="46"/>
      <c r="EK97" s="46"/>
      <c r="EL97" s="46"/>
      <c r="EM97" s="46"/>
      <c r="EN97" s="46"/>
      <c r="EO97" s="46"/>
      <c r="EP97" s="46"/>
      <c r="EQ97" s="46"/>
      <c r="ER97" s="46"/>
      <c r="ES97" s="46"/>
      <c r="ET97" s="46"/>
      <c r="EU97" s="46"/>
      <c r="EV97" s="46"/>
      <c r="EW97" s="46"/>
      <c r="EX97" s="46"/>
      <c r="EY97" s="46"/>
      <c r="EZ97" s="46"/>
      <c r="FA97" s="46"/>
      <c r="FB97" s="46"/>
      <c r="FC97" s="46"/>
      <c r="FD97" s="46"/>
      <c r="FE97" s="46"/>
      <c r="FF97" s="46"/>
      <c r="FG97" s="46"/>
      <c r="FH97" s="46"/>
      <c r="FI97" s="46"/>
      <c r="FJ97" s="46"/>
      <c r="FK97" s="46"/>
      <c r="FL97" s="46"/>
      <c r="FM97" s="46"/>
      <c r="FN97" s="46"/>
      <c r="FO97" s="46"/>
      <c r="FP97" s="46"/>
      <c r="FQ97" s="46"/>
      <c r="FR97" s="46"/>
      <c r="FS97" s="46"/>
      <c r="FT97" s="46"/>
      <c r="FU97" s="46"/>
      <c r="FV97" s="46"/>
      <c r="FW97" s="46"/>
      <c r="FX97" s="46"/>
      <c r="FY97" s="46"/>
      <c r="FZ97" s="46"/>
      <c r="GA97" s="46"/>
      <c r="GB97" s="46"/>
      <c r="GC97" s="46"/>
      <c r="GD97" s="46"/>
      <c r="GE97" s="46"/>
      <c r="GF97" s="46"/>
      <c r="GG97" s="46"/>
      <c r="GH97" s="46"/>
      <c r="GI97" s="46"/>
      <c r="GJ97" s="46"/>
      <c r="GK97" s="46"/>
      <c r="GL97" s="46"/>
      <c r="GM97" s="46"/>
      <c r="GN97" s="46"/>
      <c r="GO97" s="46"/>
      <c r="GP97" s="46"/>
      <c r="GQ97" s="46"/>
      <c r="GR97" s="46"/>
      <c r="GS97" s="46"/>
      <c r="GT97" s="46"/>
      <c r="GU97" s="46"/>
      <c r="GV97" s="46"/>
      <c r="GW97" s="46"/>
      <c r="GX97" s="46"/>
      <c r="GY97" s="46"/>
      <c r="GZ97" s="46"/>
      <c r="HA97" s="46"/>
      <c r="HB97" s="46"/>
      <c r="HC97" s="46"/>
      <c r="HD97" s="46"/>
      <c r="HE97" s="46"/>
      <c r="HF97" s="46"/>
      <c r="HG97" s="46"/>
      <c r="HH97" s="46"/>
      <c r="HI97" s="46"/>
      <c r="HJ97" s="46"/>
      <c r="HK97" s="46"/>
      <c r="HL97" s="46"/>
      <c r="HM97" s="46"/>
      <c r="HN97" s="46"/>
      <c r="HO97" s="46"/>
      <c r="HP97" s="46"/>
      <c r="HQ97" s="46"/>
      <c r="HR97" s="46"/>
      <c r="HS97" s="46"/>
      <c r="HT97" s="46"/>
      <c r="HU97" s="46"/>
      <c r="HV97" s="46"/>
      <c r="HW97" s="46"/>
      <c r="HX97" s="46"/>
      <c r="HY97" s="46"/>
      <c r="HZ97" s="46"/>
      <c r="IA97" s="46"/>
      <c r="IB97" s="46"/>
      <c r="IC97" s="46"/>
      <c r="ID97" s="46"/>
      <c r="IE97" s="46"/>
      <c r="IF97" s="46"/>
      <c r="IG97" s="46"/>
      <c r="IH97" s="46"/>
      <c r="II97" s="46"/>
      <c r="IJ97" s="46"/>
      <c r="IK97" s="46"/>
      <c r="IL97" s="46"/>
      <c r="IM97" s="46"/>
      <c r="IN97" s="46"/>
      <c r="IO97" s="46"/>
      <c r="IP97" s="46"/>
      <c r="IQ97" s="46"/>
      <c r="IR97" s="46"/>
    </row>
    <row r="98" s="1" customFormat="1" ht="36" spans="1:252">
      <c r="A98" s="20"/>
      <c r="B98" s="31" t="s">
        <v>163</v>
      </c>
      <c r="C98" s="22">
        <v>1000000</v>
      </c>
      <c r="D98" s="35"/>
      <c r="E98" s="36" t="s">
        <v>168</v>
      </c>
      <c r="F98" s="34" t="s">
        <v>169</v>
      </c>
      <c r="G98" s="23" t="s">
        <v>170</v>
      </c>
      <c r="H98" s="24">
        <v>1000000</v>
      </c>
      <c r="I98" s="47" t="s">
        <v>29</v>
      </c>
      <c r="J98" s="23">
        <f t="shared" si="2"/>
        <v>0</v>
      </c>
      <c r="K98" s="50">
        <v>10</v>
      </c>
      <c r="L98" s="51">
        <v>26</v>
      </c>
      <c r="M98" s="45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  <c r="CB98" s="46"/>
      <c r="CC98" s="46"/>
      <c r="CD98" s="46"/>
      <c r="CE98" s="46"/>
      <c r="CF98" s="46"/>
      <c r="CG98" s="46"/>
      <c r="CH98" s="46"/>
      <c r="CI98" s="46"/>
      <c r="CJ98" s="46"/>
      <c r="CK98" s="46"/>
      <c r="CL98" s="46"/>
      <c r="CM98" s="46"/>
      <c r="CN98" s="46"/>
      <c r="CO98" s="46"/>
      <c r="CP98" s="46"/>
      <c r="CQ98" s="46"/>
      <c r="CR98" s="46"/>
      <c r="CS98" s="46"/>
      <c r="CT98" s="46"/>
      <c r="CU98" s="46"/>
      <c r="CV98" s="46"/>
      <c r="CW98" s="46"/>
      <c r="CX98" s="46"/>
      <c r="CY98" s="46"/>
      <c r="CZ98" s="46"/>
      <c r="DA98" s="46"/>
      <c r="DB98" s="46"/>
      <c r="DC98" s="46"/>
      <c r="DD98" s="46"/>
      <c r="DE98" s="46"/>
      <c r="DF98" s="46"/>
      <c r="DG98" s="46"/>
      <c r="DH98" s="46"/>
      <c r="DI98" s="46"/>
      <c r="DJ98" s="46"/>
      <c r="DK98" s="46"/>
      <c r="DL98" s="46"/>
      <c r="DM98" s="46"/>
      <c r="DN98" s="46"/>
      <c r="DO98" s="46"/>
      <c r="DP98" s="46"/>
      <c r="DQ98" s="46"/>
      <c r="DR98" s="46"/>
      <c r="DS98" s="46"/>
      <c r="DT98" s="46"/>
      <c r="DU98" s="46"/>
      <c r="DV98" s="46"/>
      <c r="DW98" s="46"/>
      <c r="DX98" s="46"/>
      <c r="DY98" s="46"/>
      <c r="DZ98" s="46"/>
      <c r="EA98" s="46"/>
      <c r="EB98" s="46"/>
      <c r="EC98" s="46"/>
      <c r="ED98" s="46"/>
      <c r="EE98" s="46"/>
      <c r="EF98" s="46"/>
      <c r="EG98" s="46"/>
      <c r="EH98" s="46"/>
      <c r="EI98" s="46"/>
      <c r="EJ98" s="46"/>
      <c r="EK98" s="46"/>
      <c r="EL98" s="46"/>
      <c r="EM98" s="46"/>
      <c r="EN98" s="46"/>
      <c r="EO98" s="46"/>
      <c r="EP98" s="46"/>
      <c r="EQ98" s="46"/>
      <c r="ER98" s="46"/>
      <c r="ES98" s="46"/>
      <c r="ET98" s="46"/>
      <c r="EU98" s="46"/>
      <c r="EV98" s="46"/>
      <c r="EW98" s="46"/>
      <c r="EX98" s="46"/>
      <c r="EY98" s="46"/>
      <c r="EZ98" s="46"/>
      <c r="FA98" s="46"/>
      <c r="FB98" s="46"/>
      <c r="FC98" s="46"/>
      <c r="FD98" s="46"/>
      <c r="FE98" s="46"/>
      <c r="FF98" s="46"/>
      <c r="FG98" s="46"/>
      <c r="FH98" s="46"/>
      <c r="FI98" s="46"/>
      <c r="FJ98" s="46"/>
      <c r="FK98" s="46"/>
      <c r="FL98" s="46"/>
      <c r="FM98" s="46"/>
      <c r="FN98" s="46"/>
      <c r="FO98" s="46"/>
      <c r="FP98" s="46"/>
      <c r="FQ98" s="46"/>
      <c r="FR98" s="46"/>
      <c r="FS98" s="46"/>
      <c r="FT98" s="46"/>
      <c r="FU98" s="46"/>
      <c r="FV98" s="46"/>
      <c r="FW98" s="46"/>
      <c r="FX98" s="46"/>
      <c r="FY98" s="46"/>
      <c r="FZ98" s="46"/>
      <c r="GA98" s="46"/>
      <c r="GB98" s="46"/>
      <c r="GC98" s="46"/>
      <c r="GD98" s="46"/>
      <c r="GE98" s="46"/>
      <c r="GF98" s="46"/>
      <c r="GG98" s="46"/>
      <c r="GH98" s="46"/>
      <c r="GI98" s="46"/>
      <c r="GJ98" s="46"/>
      <c r="GK98" s="46"/>
      <c r="GL98" s="46"/>
      <c r="GM98" s="46"/>
      <c r="GN98" s="46"/>
      <c r="GO98" s="46"/>
      <c r="GP98" s="46"/>
      <c r="GQ98" s="46"/>
      <c r="GR98" s="46"/>
      <c r="GS98" s="46"/>
      <c r="GT98" s="46"/>
      <c r="GU98" s="46"/>
      <c r="GV98" s="46"/>
      <c r="GW98" s="46"/>
      <c r="GX98" s="46"/>
      <c r="GY98" s="46"/>
      <c r="GZ98" s="46"/>
      <c r="HA98" s="46"/>
      <c r="HB98" s="46"/>
      <c r="HC98" s="46"/>
      <c r="HD98" s="46"/>
      <c r="HE98" s="46"/>
      <c r="HF98" s="46"/>
      <c r="HG98" s="46"/>
      <c r="HH98" s="46"/>
      <c r="HI98" s="46"/>
      <c r="HJ98" s="46"/>
      <c r="HK98" s="46"/>
      <c r="HL98" s="46"/>
      <c r="HM98" s="46"/>
      <c r="HN98" s="46"/>
      <c r="HO98" s="46"/>
      <c r="HP98" s="46"/>
      <c r="HQ98" s="46"/>
      <c r="HR98" s="46"/>
      <c r="HS98" s="46"/>
      <c r="HT98" s="46"/>
      <c r="HU98" s="46"/>
      <c r="HV98" s="46"/>
      <c r="HW98" s="46"/>
      <c r="HX98" s="46"/>
      <c r="HY98" s="46"/>
      <c r="HZ98" s="46"/>
      <c r="IA98" s="46"/>
      <c r="IB98" s="46"/>
      <c r="IC98" s="46"/>
      <c r="ID98" s="46"/>
      <c r="IE98" s="46"/>
      <c r="IF98" s="46"/>
      <c r="IG98" s="46"/>
      <c r="IH98" s="46"/>
      <c r="II98" s="46"/>
      <c r="IJ98" s="46"/>
      <c r="IK98" s="46"/>
      <c r="IL98" s="46"/>
      <c r="IM98" s="46"/>
      <c r="IN98" s="46"/>
      <c r="IO98" s="46"/>
      <c r="IP98" s="46"/>
      <c r="IQ98" s="46"/>
      <c r="IR98" s="46"/>
    </row>
    <row r="99" s="1" customFormat="1" ht="24" spans="1:252">
      <c r="A99" s="20"/>
      <c r="B99" s="31" t="s">
        <v>163</v>
      </c>
      <c r="C99" s="22">
        <f>27699000-13499000</f>
        <v>14200000</v>
      </c>
      <c r="D99" s="35"/>
      <c r="E99" s="36" t="s">
        <v>171</v>
      </c>
      <c r="F99" s="34" t="s">
        <v>172</v>
      </c>
      <c r="G99" s="23" t="s">
        <v>89</v>
      </c>
      <c r="H99" s="26">
        <v>840000</v>
      </c>
      <c r="I99" s="47" t="s">
        <v>63</v>
      </c>
      <c r="J99" s="23">
        <f>C99-H99-H100-H101</f>
        <v>1900000</v>
      </c>
      <c r="K99" s="50">
        <v>30.33</v>
      </c>
      <c r="L99" s="51">
        <v>16.76</v>
      </c>
      <c r="M99" s="45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  <c r="CB99" s="46"/>
      <c r="CC99" s="46"/>
      <c r="CD99" s="46"/>
      <c r="CE99" s="46"/>
      <c r="CF99" s="46"/>
      <c r="CG99" s="46"/>
      <c r="CH99" s="46"/>
      <c r="CI99" s="46"/>
      <c r="CJ99" s="46"/>
      <c r="CK99" s="46"/>
      <c r="CL99" s="46"/>
      <c r="CM99" s="46"/>
      <c r="CN99" s="46"/>
      <c r="CO99" s="46"/>
      <c r="CP99" s="46"/>
      <c r="CQ99" s="46"/>
      <c r="CR99" s="46"/>
      <c r="CS99" s="46"/>
      <c r="CT99" s="46"/>
      <c r="CU99" s="46"/>
      <c r="CV99" s="46"/>
      <c r="CW99" s="46"/>
      <c r="CX99" s="46"/>
      <c r="CY99" s="46"/>
      <c r="CZ99" s="46"/>
      <c r="DA99" s="46"/>
      <c r="DB99" s="46"/>
      <c r="DC99" s="46"/>
      <c r="DD99" s="46"/>
      <c r="DE99" s="46"/>
      <c r="DF99" s="46"/>
      <c r="DG99" s="46"/>
      <c r="DH99" s="46"/>
      <c r="DI99" s="46"/>
      <c r="DJ99" s="46"/>
      <c r="DK99" s="46"/>
      <c r="DL99" s="46"/>
      <c r="DM99" s="46"/>
      <c r="DN99" s="46"/>
      <c r="DO99" s="46"/>
      <c r="DP99" s="46"/>
      <c r="DQ99" s="46"/>
      <c r="DR99" s="46"/>
      <c r="DS99" s="46"/>
      <c r="DT99" s="46"/>
      <c r="DU99" s="46"/>
      <c r="DV99" s="46"/>
      <c r="DW99" s="46"/>
      <c r="DX99" s="46"/>
      <c r="DY99" s="46"/>
      <c r="DZ99" s="46"/>
      <c r="EA99" s="46"/>
      <c r="EB99" s="46"/>
      <c r="EC99" s="46"/>
      <c r="ED99" s="46"/>
      <c r="EE99" s="46"/>
      <c r="EF99" s="46"/>
      <c r="EG99" s="46"/>
      <c r="EH99" s="46"/>
      <c r="EI99" s="46"/>
      <c r="EJ99" s="46"/>
      <c r="EK99" s="46"/>
      <c r="EL99" s="46"/>
      <c r="EM99" s="46"/>
      <c r="EN99" s="46"/>
      <c r="EO99" s="46"/>
      <c r="EP99" s="46"/>
      <c r="EQ99" s="46"/>
      <c r="ER99" s="46"/>
      <c r="ES99" s="46"/>
      <c r="ET99" s="46"/>
      <c r="EU99" s="46"/>
      <c r="EV99" s="46"/>
      <c r="EW99" s="46"/>
      <c r="EX99" s="46"/>
      <c r="EY99" s="46"/>
      <c r="EZ99" s="46"/>
      <c r="FA99" s="46"/>
      <c r="FB99" s="46"/>
      <c r="FC99" s="46"/>
      <c r="FD99" s="46"/>
      <c r="FE99" s="46"/>
      <c r="FF99" s="46"/>
      <c r="FG99" s="46"/>
      <c r="FH99" s="46"/>
      <c r="FI99" s="46"/>
      <c r="FJ99" s="46"/>
      <c r="FK99" s="46"/>
      <c r="FL99" s="46"/>
      <c r="FM99" s="46"/>
      <c r="FN99" s="46"/>
      <c r="FO99" s="46"/>
      <c r="FP99" s="46"/>
      <c r="FQ99" s="46"/>
      <c r="FR99" s="46"/>
      <c r="FS99" s="46"/>
      <c r="FT99" s="46"/>
      <c r="FU99" s="46"/>
      <c r="FV99" s="46"/>
      <c r="FW99" s="46"/>
      <c r="FX99" s="46"/>
      <c r="FY99" s="46"/>
      <c r="FZ99" s="46"/>
      <c r="GA99" s="46"/>
      <c r="GB99" s="46"/>
      <c r="GC99" s="46"/>
      <c r="GD99" s="46"/>
      <c r="GE99" s="46"/>
      <c r="GF99" s="46"/>
      <c r="GG99" s="46"/>
      <c r="GH99" s="46"/>
      <c r="GI99" s="46"/>
      <c r="GJ99" s="46"/>
      <c r="GK99" s="46"/>
      <c r="GL99" s="46"/>
      <c r="GM99" s="46"/>
      <c r="GN99" s="46"/>
      <c r="GO99" s="46"/>
      <c r="GP99" s="46"/>
      <c r="GQ99" s="46"/>
      <c r="GR99" s="46"/>
      <c r="GS99" s="46"/>
      <c r="GT99" s="46"/>
      <c r="GU99" s="46"/>
      <c r="GV99" s="46"/>
      <c r="GW99" s="46"/>
      <c r="GX99" s="46"/>
      <c r="GY99" s="46"/>
      <c r="GZ99" s="46"/>
      <c r="HA99" s="46"/>
      <c r="HB99" s="46"/>
      <c r="HC99" s="46"/>
      <c r="HD99" s="46"/>
      <c r="HE99" s="46"/>
      <c r="HF99" s="46"/>
      <c r="HG99" s="46"/>
      <c r="HH99" s="46"/>
      <c r="HI99" s="46"/>
      <c r="HJ99" s="46"/>
      <c r="HK99" s="46"/>
      <c r="HL99" s="46"/>
      <c r="HM99" s="46"/>
      <c r="HN99" s="46"/>
      <c r="HO99" s="46"/>
      <c r="HP99" s="46"/>
      <c r="HQ99" s="46"/>
      <c r="HR99" s="46"/>
      <c r="HS99" s="46"/>
      <c r="HT99" s="46"/>
      <c r="HU99" s="46"/>
      <c r="HV99" s="46"/>
      <c r="HW99" s="46"/>
      <c r="HX99" s="46"/>
      <c r="HY99" s="46"/>
      <c r="HZ99" s="46"/>
      <c r="IA99" s="46"/>
      <c r="IB99" s="46"/>
      <c r="IC99" s="46"/>
      <c r="ID99" s="46"/>
      <c r="IE99" s="46"/>
      <c r="IF99" s="46"/>
      <c r="IG99" s="46"/>
      <c r="IH99" s="46"/>
      <c r="II99" s="46"/>
      <c r="IJ99" s="46"/>
      <c r="IK99" s="46"/>
      <c r="IL99" s="46"/>
      <c r="IM99" s="46"/>
      <c r="IN99" s="46"/>
      <c r="IO99" s="46"/>
      <c r="IP99" s="46"/>
      <c r="IQ99" s="46"/>
      <c r="IR99" s="46"/>
    </row>
    <row r="100" s="1" customFormat="1" ht="27" customHeight="1" spans="1:252">
      <c r="A100" s="20"/>
      <c r="B100" s="31"/>
      <c r="C100" s="22"/>
      <c r="D100" s="35"/>
      <c r="E100" s="36"/>
      <c r="F100" s="34"/>
      <c r="G100" s="23" t="s">
        <v>89</v>
      </c>
      <c r="H100" s="61">
        <v>9885000</v>
      </c>
      <c r="I100" s="47" t="s">
        <v>63</v>
      </c>
      <c r="J100" s="23"/>
      <c r="K100" s="50">
        <v>30.33</v>
      </c>
      <c r="L100" s="51">
        <v>16.76</v>
      </c>
      <c r="M100" s="45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  <c r="CB100" s="46"/>
      <c r="CC100" s="46"/>
      <c r="CD100" s="46"/>
      <c r="CE100" s="46"/>
      <c r="CF100" s="46"/>
      <c r="CG100" s="46"/>
      <c r="CH100" s="46"/>
      <c r="CI100" s="46"/>
      <c r="CJ100" s="46"/>
      <c r="CK100" s="46"/>
      <c r="CL100" s="46"/>
      <c r="CM100" s="46"/>
      <c r="CN100" s="46"/>
      <c r="CO100" s="46"/>
      <c r="CP100" s="46"/>
      <c r="CQ100" s="46"/>
      <c r="CR100" s="46"/>
      <c r="CS100" s="46"/>
      <c r="CT100" s="46"/>
      <c r="CU100" s="46"/>
      <c r="CV100" s="46"/>
      <c r="CW100" s="46"/>
      <c r="CX100" s="46"/>
      <c r="CY100" s="46"/>
      <c r="CZ100" s="46"/>
      <c r="DA100" s="46"/>
      <c r="DB100" s="46"/>
      <c r="DC100" s="46"/>
      <c r="DD100" s="46"/>
      <c r="DE100" s="46"/>
      <c r="DF100" s="46"/>
      <c r="DG100" s="46"/>
      <c r="DH100" s="46"/>
      <c r="DI100" s="46"/>
      <c r="DJ100" s="46"/>
      <c r="DK100" s="46"/>
      <c r="DL100" s="46"/>
      <c r="DM100" s="46"/>
      <c r="DN100" s="46"/>
      <c r="DO100" s="46"/>
      <c r="DP100" s="46"/>
      <c r="DQ100" s="46"/>
      <c r="DR100" s="46"/>
      <c r="DS100" s="46"/>
      <c r="DT100" s="46"/>
      <c r="DU100" s="46"/>
      <c r="DV100" s="46"/>
      <c r="DW100" s="46"/>
      <c r="DX100" s="46"/>
      <c r="DY100" s="46"/>
      <c r="DZ100" s="46"/>
      <c r="EA100" s="46"/>
      <c r="EB100" s="46"/>
      <c r="EC100" s="46"/>
      <c r="ED100" s="46"/>
      <c r="EE100" s="46"/>
      <c r="EF100" s="46"/>
      <c r="EG100" s="46"/>
      <c r="EH100" s="46"/>
      <c r="EI100" s="46"/>
      <c r="EJ100" s="46"/>
      <c r="EK100" s="46"/>
      <c r="EL100" s="46"/>
      <c r="EM100" s="46"/>
      <c r="EN100" s="46"/>
      <c r="EO100" s="46"/>
      <c r="EP100" s="46"/>
      <c r="EQ100" s="46"/>
      <c r="ER100" s="46"/>
      <c r="ES100" s="46"/>
      <c r="ET100" s="46"/>
      <c r="EU100" s="46"/>
      <c r="EV100" s="46"/>
      <c r="EW100" s="46"/>
      <c r="EX100" s="46"/>
      <c r="EY100" s="46"/>
      <c r="EZ100" s="46"/>
      <c r="FA100" s="46"/>
      <c r="FB100" s="46"/>
      <c r="FC100" s="46"/>
      <c r="FD100" s="46"/>
      <c r="FE100" s="46"/>
      <c r="FF100" s="46"/>
      <c r="FG100" s="46"/>
      <c r="FH100" s="46"/>
      <c r="FI100" s="46"/>
      <c r="FJ100" s="46"/>
      <c r="FK100" s="46"/>
      <c r="FL100" s="46"/>
      <c r="FM100" s="46"/>
      <c r="FN100" s="46"/>
      <c r="FO100" s="46"/>
      <c r="FP100" s="46"/>
      <c r="FQ100" s="46"/>
      <c r="FR100" s="46"/>
      <c r="FS100" s="46"/>
      <c r="FT100" s="46"/>
      <c r="FU100" s="46"/>
      <c r="FV100" s="46"/>
      <c r="FW100" s="46"/>
      <c r="FX100" s="46"/>
      <c r="FY100" s="46"/>
      <c r="FZ100" s="46"/>
      <c r="GA100" s="46"/>
      <c r="GB100" s="46"/>
      <c r="GC100" s="46"/>
      <c r="GD100" s="46"/>
      <c r="GE100" s="46"/>
      <c r="GF100" s="46"/>
      <c r="GG100" s="46"/>
      <c r="GH100" s="46"/>
      <c r="GI100" s="46"/>
      <c r="GJ100" s="46"/>
      <c r="GK100" s="46"/>
      <c r="GL100" s="46"/>
      <c r="GM100" s="46"/>
      <c r="GN100" s="46"/>
      <c r="GO100" s="46"/>
      <c r="GP100" s="46"/>
      <c r="GQ100" s="46"/>
      <c r="GR100" s="46"/>
      <c r="GS100" s="46"/>
      <c r="GT100" s="46"/>
      <c r="GU100" s="46"/>
      <c r="GV100" s="46"/>
      <c r="GW100" s="46"/>
      <c r="GX100" s="46"/>
      <c r="GY100" s="46"/>
      <c r="GZ100" s="46"/>
      <c r="HA100" s="46"/>
      <c r="HB100" s="46"/>
      <c r="HC100" s="46"/>
      <c r="HD100" s="46"/>
      <c r="HE100" s="46"/>
      <c r="HF100" s="46"/>
      <c r="HG100" s="46"/>
      <c r="HH100" s="46"/>
      <c r="HI100" s="46"/>
      <c r="HJ100" s="46"/>
      <c r="HK100" s="46"/>
      <c r="HL100" s="46"/>
      <c r="HM100" s="46"/>
      <c r="HN100" s="46"/>
      <c r="HO100" s="46"/>
      <c r="HP100" s="46"/>
      <c r="HQ100" s="46"/>
      <c r="HR100" s="46"/>
      <c r="HS100" s="46"/>
      <c r="HT100" s="46"/>
      <c r="HU100" s="46"/>
      <c r="HV100" s="46"/>
      <c r="HW100" s="46"/>
      <c r="HX100" s="46"/>
      <c r="HY100" s="46"/>
      <c r="HZ100" s="46"/>
      <c r="IA100" s="46"/>
      <c r="IB100" s="46"/>
      <c r="IC100" s="46"/>
      <c r="ID100" s="46"/>
      <c r="IE100" s="46"/>
      <c r="IF100" s="46"/>
      <c r="IG100" s="46"/>
      <c r="IH100" s="46"/>
      <c r="II100" s="46"/>
      <c r="IJ100" s="46"/>
      <c r="IK100" s="46"/>
      <c r="IL100" s="46"/>
      <c r="IM100" s="46"/>
      <c r="IN100" s="46"/>
      <c r="IO100" s="46"/>
      <c r="IP100" s="46"/>
      <c r="IQ100" s="46"/>
      <c r="IR100" s="46"/>
    </row>
    <row r="101" s="1" customFormat="1" ht="27" customHeight="1" spans="1:252">
      <c r="A101" s="20"/>
      <c r="B101" s="31"/>
      <c r="C101" s="22"/>
      <c r="D101" s="35"/>
      <c r="E101" s="36"/>
      <c r="F101" s="34"/>
      <c r="G101" s="23" t="s">
        <v>173</v>
      </c>
      <c r="H101" s="61">
        <v>1575000</v>
      </c>
      <c r="I101" s="47" t="s">
        <v>174</v>
      </c>
      <c r="J101" s="23"/>
      <c r="K101" s="52"/>
      <c r="L101" s="51"/>
      <c r="M101" s="45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  <c r="BX101" s="46"/>
      <c r="BY101" s="46"/>
      <c r="BZ101" s="46"/>
      <c r="CA101" s="46"/>
      <c r="CB101" s="46"/>
      <c r="CC101" s="46"/>
      <c r="CD101" s="46"/>
      <c r="CE101" s="46"/>
      <c r="CF101" s="46"/>
      <c r="CG101" s="46"/>
      <c r="CH101" s="46"/>
      <c r="CI101" s="46"/>
      <c r="CJ101" s="46"/>
      <c r="CK101" s="46"/>
      <c r="CL101" s="46"/>
      <c r="CM101" s="46"/>
      <c r="CN101" s="46"/>
      <c r="CO101" s="46"/>
      <c r="CP101" s="46"/>
      <c r="CQ101" s="46"/>
      <c r="CR101" s="46"/>
      <c r="CS101" s="46"/>
      <c r="CT101" s="46"/>
      <c r="CU101" s="46"/>
      <c r="CV101" s="46"/>
      <c r="CW101" s="46"/>
      <c r="CX101" s="46"/>
      <c r="CY101" s="46"/>
      <c r="CZ101" s="46"/>
      <c r="DA101" s="46"/>
      <c r="DB101" s="46"/>
      <c r="DC101" s="46"/>
      <c r="DD101" s="46"/>
      <c r="DE101" s="46"/>
      <c r="DF101" s="46"/>
      <c r="DG101" s="46"/>
      <c r="DH101" s="46"/>
      <c r="DI101" s="46"/>
      <c r="DJ101" s="46"/>
      <c r="DK101" s="46"/>
      <c r="DL101" s="46"/>
      <c r="DM101" s="46"/>
      <c r="DN101" s="46"/>
      <c r="DO101" s="46"/>
      <c r="DP101" s="46"/>
      <c r="DQ101" s="46"/>
      <c r="DR101" s="46"/>
      <c r="DS101" s="46"/>
      <c r="DT101" s="46"/>
      <c r="DU101" s="46"/>
      <c r="DV101" s="46"/>
      <c r="DW101" s="46"/>
      <c r="DX101" s="46"/>
      <c r="DY101" s="46"/>
      <c r="DZ101" s="46"/>
      <c r="EA101" s="46"/>
      <c r="EB101" s="46"/>
      <c r="EC101" s="46"/>
      <c r="ED101" s="46"/>
      <c r="EE101" s="46"/>
      <c r="EF101" s="46"/>
      <c r="EG101" s="46"/>
      <c r="EH101" s="46"/>
      <c r="EI101" s="46"/>
      <c r="EJ101" s="46"/>
      <c r="EK101" s="46"/>
      <c r="EL101" s="46"/>
      <c r="EM101" s="46"/>
      <c r="EN101" s="46"/>
      <c r="EO101" s="46"/>
      <c r="EP101" s="46"/>
      <c r="EQ101" s="46"/>
      <c r="ER101" s="46"/>
      <c r="ES101" s="46"/>
      <c r="ET101" s="46"/>
      <c r="EU101" s="46"/>
      <c r="EV101" s="46"/>
      <c r="EW101" s="46"/>
      <c r="EX101" s="46"/>
      <c r="EY101" s="46"/>
      <c r="EZ101" s="46"/>
      <c r="FA101" s="46"/>
      <c r="FB101" s="46"/>
      <c r="FC101" s="46"/>
      <c r="FD101" s="46"/>
      <c r="FE101" s="46"/>
      <c r="FF101" s="46"/>
      <c r="FG101" s="46"/>
      <c r="FH101" s="46"/>
      <c r="FI101" s="46"/>
      <c r="FJ101" s="46"/>
      <c r="FK101" s="46"/>
      <c r="FL101" s="46"/>
      <c r="FM101" s="46"/>
      <c r="FN101" s="46"/>
      <c r="FO101" s="46"/>
      <c r="FP101" s="46"/>
      <c r="FQ101" s="46"/>
      <c r="FR101" s="46"/>
      <c r="FS101" s="46"/>
      <c r="FT101" s="46"/>
      <c r="FU101" s="46"/>
      <c r="FV101" s="46"/>
      <c r="FW101" s="46"/>
      <c r="FX101" s="46"/>
      <c r="FY101" s="46"/>
      <c r="FZ101" s="46"/>
      <c r="GA101" s="46"/>
      <c r="GB101" s="46"/>
      <c r="GC101" s="46"/>
      <c r="GD101" s="46"/>
      <c r="GE101" s="46"/>
      <c r="GF101" s="46"/>
      <c r="GG101" s="46"/>
      <c r="GH101" s="46"/>
      <c r="GI101" s="46"/>
      <c r="GJ101" s="46"/>
      <c r="GK101" s="46"/>
      <c r="GL101" s="46"/>
      <c r="GM101" s="46"/>
      <c r="GN101" s="46"/>
      <c r="GO101" s="46"/>
      <c r="GP101" s="46"/>
      <c r="GQ101" s="46"/>
      <c r="GR101" s="46"/>
      <c r="GS101" s="46"/>
      <c r="GT101" s="46"/>
      <c r="GU101" s="46"/>
      <c r="GV101" s="46"/>
      <c r="GW101" s="46"/>
      <c r="GX101" s="46"/>
      <c r="GY101" s="46"/>
      <c r="GZ101" s="46"/>
      <c r="HA101" s="46"/>
      <c r="HB101" s="46"/>
      <c r="HC101" s="46"/>
      <c r="HD101" s="46"/>
      <c r="HE101" s="46"/>
      <c r="HF101" s="46"/>
      <c r="HG101" s="46"/>
      <c r="HH101" s="46"/>
      <c r="HI101" s="46"/>
      <c r="HJ101" s="46"/>
      <c r="HK101" s="46"/>
      <c r="HL101" s="46"/>
      <c r="HM101" s="46"/>
      <c r="HN101" s="46"/>
      <c r="HO101" s="46"/>
      <c r="HP101" s="46"/>
      <c r="HQ101" s="46"/>
      <c r="HR101" s="46"/>
      <c r="HS101" s="46"/>
      <c r="HT101" s="46"/>
      <c r="HU101" s="46"/>
      <c r="HV101" s="46"/>
      <c r="HW101" s="46"/>
      <c r="HX101" s="46"/>
      <c r="HY101" s="46"/>
      <c r="HZ101" s="46"/>
      <c r="IA101" s="46"/>
      <c r="IB101" s="46"/>
      <c r="IC101" s="46"/>
      <c r="ID101" s="46"/>
      <c r="IE101" s="46"/>
      <c r="IF101" s="46"/>
      <c r="IG101" s="46"/>
      <c r="IH101" s="46"/>
      <c r="II101" s="46"/>
      <c r="IJ101" s="46"/>
      <c r="IK101" s="46"/>
      <c r="IL101" s="46"/>
      <c r="IM101" s="46"/>
      <c r="IN101" s="46"/>
      <c r="IO101" s="46"/>
      <c r="IP101" s="46"/>
      <c r="IQ101" s="46"/>
      <c r="IR101" s="46"/>
    </row>
    <row r="102" s="1" customFormat="1" ht="24" spans="1:252">
      <c r="A102" s="20"/>
      <c r="B102" s="31" t="s">
        <v>163</v>
      </c>
      <c r="C102" s="22">
        <v>16000000</v>
      </c>
      <c r="D102" s="35"/>
      <c r="E102" s="36" t="s">
        <v>175</v>
      </c>
      <c r="F102" s="34" t="s">
        <v>176</v>
      </c>
      <c r="G102" s="23" t="s">
        <v>89</v>
      </c>
      <c r="H102" s="61">
        <v>3598882</v>
      </c>
      <c r="I102" s="47" t="s">
        <v>177</v>
      </c>
      <c r="J102" s="23">
        <f>C102-H102-H103-H104-H105-H106-H107-H108</f>
        <v>1040500</v>
      </c>
      <c r="K102" s="52">
        <v>29</v>
      </c>
      <c r="L102" s="51">
        <v>44</v>
      </c>
      <c r="M102" s="45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  <c r="CB102" s="46"/>
      <c r="CC102" s="46"/>
      <c r="CD102" s="46"/>
      <c r="CE102" s="46"/>
      <c r="CF102" s="46"/>
      <c r="CG102" s="46"/>
      <c r="CH102" s="46"/>
      <c r="CI102" s="46"/>
      <c r="CJ102" s="46"/>
      <c r="CK102" s="46"/>
      <c r="CL102" s="46"/>
      <c r="CM102" s="46"/>
      <c r="CN102" s="46"/>
      <c r="CO102" s="46"/>
      <c r="CP102" s="46"/>
      <c r="CQ102" s="46"/>
      <c r="CR102" s="46"/>
      <c r="CS102" s="46"/>
      <c r="CT102" s="46"/>
      <c r="CU102" s="46"/>
      <c r="CV102" s="46"/>
      <c r="CW102" s="46"/>
      <c r="CX102" s="46"/>
      <c r="CY102" s="46"/>
      <c r="CZ102" s="46"/>
      <c r="DA102" s="46"/>
      <c r="DB102" s="46"/>
      <c r="DC102" s="46"/>
      <c r="DD102" s="46"/>
      <c r="DE102" s="46"/>
      <c r="DF102" s="46"/>
      <c r="DG102" s="46"/>
      <c r="DH102" s="46"/>
      <c r="DI102" s="46"/>
      <c r="DJ102" s="46"/>
      <c r="DK102" s="46"/>
      <c r="DL102" s="46"/>
      <c r="DM102" s="46"/>
      <c r="DN102" s="46"/>
      <c r="DO102" s="46"/>
      <c r="DP102" s="46"/>
      <c r="DQ102" s="46"/>
      <c r="DR102" s="46"/>
      <c r="DS102" s="46"/>
      <c r="DT102" s="46"/>
      <c r="DU102" s="46"/>
      <c r="DV102" s="46"/>
      <c r="DW102" s="46"/>
      <c r="DX102" s="46"/>
      <c r="DY102" s="46"/>
      <c r="DZ102" s="46"/>
      <c r="EA102" s="46"/>
      <c r="EB102" s="46"/>
      <c r="EC102" s="46"/>
      <c r="ED102" s="46"/>
      <c r="EE102" s="46"/>
      <c r="EF102" s="46"/>
      <c r="EG102" s="46"/>
      <c r="EH102" s="46"/>
      <c r="EI102" s="46"/>
      <c r="EJ102" s="46"/>
      <c r="EK102" s="46"/>
      <c r="EL102" s="46"/>
      <c r="EM102" s="46"/>
      <c r="EN102" s="46"/>
      <c r="EO102" s="46"/>
      <c r="EP102" s="46"/>
      <c r="EQ102" s="46"/>
      <c r="ER102" s="46"/>
      <c r="ES102" s="46"/>
      <c r="ET102" s="46"/>
      <c r="EU102" s="46"/>
      <c r="EV102" s="46"/>
      <c r="EW102" s="46"/>
      <c r="EX102" s="46"/>
      <c r="EY102" s="46"/>
      <c r="EZ102" s="46"/>
      <c r="FA102" s="46"/>
      <c r="FB102" s="46"/>
      <c r="FC102" s="46"/>
      <c r="FD102" s="46"/>
      <c r="FE102" s="46"/>
      <c r="FF102" s="46"/>
      <c r="FG102" s="46"/>
      <c r="FH102" s="46"/>
      <c r="FI102" s="46"/>
      <c r="FJ102" s="46"/>
      <c r="FK102" s="46"/>
      <c r="FL102" s="46"/>
      <c r="FM102" s="46"/>
      <c r="FN102" s="46"/>
      <c r="FO102" s="46"/>
      <c r="FP102" s="46"/>
      <c r="FQ102" s="46"/>
      <c r="FR102" s="46"/>
      <c r="FS102" s="46"/>
      <c r="FT102" s="46"/>
      <c r="FU102" s="46"/>
      <c r="FV102" s="46"/>
      <c r="FW102" s="46"/>
      <c r="FX102" s="46"/>
      <c r="FY102" s="46"/>
      <c r="FZ102" s="46"/>
      <c r="GA102" s="46"/>
      <c r="GB102" s="46"/>
      <c r="GC102" s="46"/>
      <c r="GD102" s="46"/>
      <c r="GE102" s="46"/>
      <c r="GF102" s="46"/>
      <c r="GG102" s="46"/>
      <c r="GH102" s="46"/>
      <c r="GI102" s="46"/>
      <c r="GJ102" s="46"/>
      <c r="GK102" s="46"/>
      <c r="GL102" s="46"/>
      <c r="GM102" s="46"/>
      <c r="GN102" s="46"/>
      <c r="GO102" s="46"/>
      <c r="GP102" s="46"/>
      <c r="GQ102" s="46"/>
      <c r="GR102" s="46"/>
      <c r="GS102" s="46"/>
      <c r="GT102" s="46"/>
      <c r="GU102" s="46"/>
      <c r="GV102" s="46"/>
      <c r="GW102" s="46"/>
      <c r="GX102" s="46"/>
      <c r="GY102" s="46"/>
      <c r="GZ102" s="46"/>
      <c r="HA102" s="46"/>
      <c r="HB102" s="46"/>
      <c r="HC102" s="46"/>
      <c r="HD102" s="46"/>
      <c r="HE102" s="46"/>
      <c r="HF102" s="46"/>
      <c r="HG102" s="46"/>
      <c r="HH102" s="46"/>
      <c r="HI102" s="46"/>
      <c r="HJ102" s="46"/>
      <c r="HK102" s="46"/>
      <c r="HL102" s="46"/>
      <c r="HM102" s="46"/>
      <c r="HN102" s="46"/>
      <c r="HO102" s="46"/>
      <c r="HP102" s="46"/>
      <c r="HQ102" s="46"/>
      <c r="HR102" s="46"/>
      <c r="HS102" s="46"/>
      <c r="HT102" s="46"/>
      <c r="HU102" s="46"/>
      <c r="HV102" s="46"/>
      <c r="HW102" s="46"/>
      <c r="HX102" s="46"/>
      <c r="HY102" s="46"/>
      <c r="HZ102" s="46"/>
      <c r="IA102" s="46"/>
      <c r="IB102" s="46"/>
      <c r="IC102" s="46"/>
      <c r="ID102" s="46"/>
      <c r="IE102" s="46"/>
      <c r="IF102" s="46"/>
      <c r="IG102" s="46"/>
      <c r="IH102" s="46"/>
      <c r="II102" s="46"/>
      <c r="IJ102" s="46"/>
      <c r="IK102" s="46"/>
      <c r="IL102" s="46"/>
      <c r="IM102" s="46"/>
      <c r="IN102" s="46"/>
      <c r="IO102" s="46"/>
      <c r="IP102" s="46"/>
      <c r="IQ102" s="46"/>
      <c r="IR102" s="46"/>
    </row>
    <row r="103" s="1" customFormat="1" ht="28" customHeight="1" spans="1:252">
      <c r="A103" s="20"/>
      <c r="B103" s="62"/>
      <c r="C103" s="60"/>
      <c r="D103" s="35"/>
      <c r="E103" s="36"/>
      <c r="F103" s="34"/>
      <c r="G103" s="23" t="s">
        <v>89</v>
      </c>
      <c r="H103" s="61">
        <v>5570000</v>
      </c>
      <c r="I103" s="47" t="s">
        <v>178</v>
      </c>
      <c r="J103" s="23"/>
      <c r="K103" s="83">
        <v>77</v>
      </c>
      <c r="L103" s="51">
        <v>39</v>
      </c>
      <c r="M103" s="45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  <c r="BX103" s="46"/>
      <c r="BY103" s="46"/>
      <c r="BZ103" s="46"/>
      <c r="CA103" s="46"/>
      <c r="CB103" s="46"/>
      <c r="CC103" s="46"/>
      <c r="CD103" s="46"/>
      <c r="CE103" s="46"/>
      <c r="CF103" s="46"/>
      <c r="CG103" s="46"/>
      <c r="CH103" s="46"/>
      <c r="CI103" s="46"/>
      <c r="CJ103" s="46"/>
      <c r="CK103" s="46"/>
      <c r="CL103" s="46"/>
      <c r="CM103" s="46"/>
      <c r="CN103" s="46"/>
      <c r="CO103" s="46"/>
      <c r="CP103" s="46"/>
      <c r="CQ103" s="46"/>
      <c r="CR103" s="46"/>
      <c r="CS103" s="46"/>
      <c r="CT103" s="46"/>
      <c r="CU103" s="46"/>
      <c r="CV103" s="46"/>
      <c r="CW103" s="46"/>
      <c r="CX103" s="46"/>
      <c r="CY103" s="46"/>
      <c r="CZ103" s="46"/>
      <c r="DA103" s="46"/>
      <c r="DB103" s="46"/>
      <c r="DC103" s="46"/>
      <c r="DD103" s="46"/>
      <c r="DE103" s="46"/>
      <c r="DF103" s="46"/>
      <c r="DG103" s="46"/>
      <c r="DH103" s="46"/>
      <c r="DI103" s="46"/>
      <c r="DJ103" s="46"/>
      <c r="DK103" s="46"/>
      <c r="DL103" s="46"/>
      <c r="DM103" s="46"/>
      <c r="DN103" s="46"/>
      <c r="DO103" s="46"/>
      <c r="DP103" s="46"/>
      <c r="DQ103" s="46"/>
      <c r="DR103" s="46"/>
      <c r="DS103" s="46"/>
      <c r="DT103" s="46"/>
      <c r="DU103" s="46"/>
      <c r="DV103" s="46"/>
      <c r="DW103" s="46"/>
      <c r="DX103" s="46"/>
      <c r="DY103" s="46"/>
      <c r="DZ103" s="46"/>
      <c r="EA103" s="46"/>
      <c r="EB103" s="46"/>
      <c r="EC103" s="46"/>
      <c r="ED103" s="46"/>
      <c r="EE103" s="46"/>
      <c r="EF103" s="46"/>
      <c r="EG103" s="46"/>
      <c r="EH103" s="46"/>
      <c r="EI103" s="46"/>
      <c r="EJ103" s="46"/>
      <c r="EK103" s="46"/>
      <c r="EL103" s="46"/>
      <c r="EM103" s="46"/>
      <c r="EN103" s="46"/>
      <c r="EO103" s="46"/>
      <c r="EP103" s="46"/>
      <c r="EQ103" s="46"/>
      <c r="ER103" s="46"/>
      <c r="ES103" s="46"/>
      <c r="ET103" s="46"/>
      <c r="EU103" s="46"/>
      <c r="EV103" s="46"/>
      <c r="EW103" s="46"/>
      <c r="EX103" s="46"/>
      <c r="EY103" s="46"/>
      <c r="EZ103" s="46"/>
      <c r="FA103" s="46"/>
      <c r="FB103" s="46"/>
      <c r="FC103" s="46"/>
      <c r="FD103" s="46"/>
      <c r="FE103" s="46"/>
      <c r="FF103" s="46"/>
      <c r="FG103" s="46"/>
      <c r="FH103" s="46"/>
      <c r="FI103" s="46"/>
      <c r="FJ103" s="46"/>
      <c r="FK103" s="46"/>
      <c r="FL103" s="46"/>
      <c r="FM103" s="46"/>
      <c r="FN103" s="46"/>
      <c r="FO103" s="46"/>
      <c r="FP103" s="46"/>
      <c r="FQ103" s="46"/>
      <c r="FR103" s="46"/>
      <c r="FS103" s="46"/>
      <c r="FT103" s="46"/>
      <c r="FU103" s="46"/>
      <c r="FV103" s="46"/>
      <c r="FW103" s="46"/>
      <c r="FX103" s="46"/>
      <c r="FY103" s="46"/>
      <c r="FZ103" s="46"/>
      <c r="GA103" s="46"/>
      <c r="GB103" s="46"/>
      <c r="GC103" s="46"/>
      <c r="GD103" s="46"/>
      <c r="GE103" s="46"/>
      <c r="GF103" s="46"/>
      <c r="GG103" s="46"/>
      <c r="GH103" s="46"/>
      <c r="GI103" s="46"/>
      <c r="GJ103" s="46"/>
      <c r="GK103" s="46"/>
      <c r="GL103" s="46"/>
      <c r="GM103" s="46"/>
      <c r="GN103" s="46"/>
      <c r="GO103" s="46"/>
      <c r="GP103" s="46"/>
      <c r="GQ103" s="46"/>
      <c r="GR103" s="46"/>
      <c r="GS103" s="46"/>
      <c r="GT103" s="46"/>
      <c r="GU103" s="46"/>
      <c r="GV103" s="46"/>
      <c r="GW103" s="46"/>
      <c r="GX103" s="46"/>
      <c r="GY103" s="46"/>
      <c r="GZ103" s="46"/>
      <c r="HA103" s="46"/>
      <c r="HB103" s="46"/>
      <c r="HC103" s="46"/>
      <c r="HD103" s="46"/>
      <c r="HE103" s="46"/>
      <c r="HF103" s="46"/>
      <c r="HG103" s="46"/>
      <c r="HH103" s="46"/>
      <c r="HI103" s="46"/>
      <c r="HJ103" s="46"/>
      <c r="HK103" s="46"/>
      <c r="HL103" s="46"/>
      <c r="HM103" s="46"/>
      <c r="HN103" s="46"/>
      <c r="HO103" s="46"/>
      <c r="HP103" s="46"/>
      <c r="HQ103" s="46"/>
      <c r="HR103" s="46"/>
      <c r="HS103" s="46"/>
      <c r="HT103" s="46"/>
      <c r="HU103" s="46"/>
      <c r="HV103" s="46"/>
      <c r="HW103" s="46"/>
      <c r="HX103" s="46"/>
      <c r="HY103" s="46"/>
      <c r="HZ103" s="46"/>
      <c r="IA103" s="46"/>
      <c r="IB103" s="46"/>
      <c r="IC103" s="46"/>
      <c r="ID103" s="46"/>
      <c r="IE103" s="46"/>
      <c r="IF103" s="46"/>
      <c r="IG103" s="46"/>
      <c r="IH103" s="46"/>
      <c r="II103" s="46"/>
      <c r="IJ103" s="46"/>
      <c r="IK103" s="46"/>
      <c r="IL103" s="46"/>
      <c r="IM103" s="46"/>
      <c r="IN103" s="46"/>
      <c r="IO103" s="46"/>
      <c r="IP103" s="46"/>
      <c r="IQ103" s="46"/>
      <c r="IR103" s="46"/>
    </row>
    <row r="104" s="1" customFormat="1" ht="28" customHeight="1" spans="1:252">
      <c r="A104" s="20"/>
      <c r="B104" s="62"/>
      <c r="C104" s="60"/>
      <c r="D104" s="35"/>
      <c r="E104" s="63"/>
      <c r="F104" s="64"/>
      <c r="G104" s="23" t="s">
        <v>138</v>
      </c>
      <c r="H104" s="61">
        <v>2642650</v>
      </c>
      <c r="I104" s="47" t="s">
        <v>35</v>
      </c>
      <c r="J104" s="23"/>
      <c r="K104" s="52">
        <v>27</v>
      </c>
      <c r="L104" s="51"/>
      <c r="M104" s="45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  <c r="CB104" s="46"/>
      <c r="CC104" s="46"/>
      <c r="CD104" s="46"/>
      <c r="CE104" s="46"/>
      <c r="CF104" s="46"/>
      <c r="CG104" s="46"/>
      <c r="CH104" s="46"/>
      <c r="CI104" s="46"/>
      <c r="CJ104" s="46"/>
      <c r="CK104" s="46"/>
      <c r="CL104" s="46"/>
      <c r="CM104" s="46"/>
      <c r="CN104" s="46"/>
      <c r="CO104" s="46"/>
      <c r="CP104" s="46"/>
      <c r="CQ104" s="46"/>
      <c r="CR104" s="46"/>
      <c r="CS104" s="46"/>
      <c r="CT104" s="46"/>
      <c r="CU104" s="46"/>
      <c r="CV104" s="46"/>
      <c r="CW104" s="46"/>
      <c r="CX104" s="46"/>
      <c r="CY104" s="46"/>
      <c r="CZ104" s="46"/>
      <c r="DA104" s="46"/>
      <c r="DB104" s="46"/>
      <c r="DC104" s="46"/>
      <c r="DD104" s="46"/>
      <c r="DE104" s="46"/>
      <c r="DF104" s="46"/>
      <c r="DG104" s="46"/>
      <c r="DH104" s="46"/>
      <c r="DI104" s="46"/>
      <c r="DJ104" s="46"/>
      <c r="DK104" s="46"/>
      <c r="DL104" s="46"/>
      <c r="DM104" s="46"/>
      <c r="DN104" s="46"/>
      <c r="DO104" s="46"/>
      <c r="DP104" s="46"/>
      <c r="DQ104" s="46"/>
      <c r="DR104" s="46"/>
      <c r="DS104" s="46"/>
      <c r="DT104" s="46"/>
      <c r="DU104" s="46"/>
      <c r="DV104" s="46"/>
      <c r="DW104" s="46"/>
      <c r="DX104" s="46"/>
      <c r="DY104" s="46"/>
      <c r="DZ104" s="46"/>
      <c r="EA104" s="46"/>
      <c r="EB104" s="46"/>
      <c r="EC104" s="46"/>
      <c r="ED104" s="46"/>
      <c r="EE104" s="46"/>
      <c r="EF104" s="46"/>
      <c r="EG104" s="46"/>
      <c r="EH104" s="46"/>
      <c r="EI104" s="46"/>
      <c r="EJ104" s="46"/>
      <c r="EK104" s="46"/>
      <c r="EL104" s="46"/>
      <c r="EM104" s="46"/>
      <c r="EN104" s="46"/>
      <c r="EO104" s="46"/>
      <c r="EP104" s="46"/>
      <c r="EQ104" s="46"/>
      <c r="ER104" s="46"/>
      <c r="ES104" s="46"/>
      <c r="ET104" s="46"/>
      <c r="EU104" s="46"/>
      <c r="EV104" s="46"/>
      <c r="EW104" s="46"/>
      <c r="EX104" s="46"/>
      <c r="EY104" s="46"/>
      <c r="EZ104" s="46"/>
      <c r="FA104" s="46"/>
      <c r="FB104" s="46"/>
      <c r="FC104" s="46"/>
      <c r="FD104" s="46"/>
      <c r="FE104" s="46"/>
      <c r="FF104" s="46"/>
      <c r="FG104" s="46"/>
      <c r="FH104" s="46"/>
      <c r="FI104" s="46"/>
      <c r="FJ104" s="46"/>
      <c r="FK104" s="46"/>
      <c r="FL104" s="46"/>
      <c r="FM104" s="46"/>
      <c r="FN104" s="46"/>
      <c r="FO104" s="46"/>
      <c r="FP104" s="46"/>
      <c r="FQ104" s="46"/>
      <c r="FR104" s="46"/>
      <c r="FS104" s="46"/>
      <c r="FT104" s="46"/>
      <c r="FU104" s="46"/>
      <c r="FV104" s="46"/>
      <c r="FW104" s="46"/>
      <c r="FX104" s="46"/>
      <c r="FY104" s="46"/>
      <c r="FZ104" s="46"/>
      <c r="GA104" s="46"/>
      <c r="GB104" s="46"/>
      <c r="GC104" s="46"/>
      <c r="GD104" s="46"/>
      <c r="GE104" s="46"/>
      <c r="GF104" s="46"/>
      <c r="GG104" s="46"/>
      <c r="GH104" s="46"/>
      <c r="GI104" s="46"/>
      <c r="GJ104" s="46"/>
      <c r="GK104" s="46"/>
      <c r="GL104" s="46"/>
      <c r="GM104" s="46"/>
      <c r="GN104" s="46"/>
      <c r="GO104" s="46"/>
      <c r="GP104" s="46"/>
      <c r="GQ104" s="46"/>
      <c r="GR104" s="46"/>
      <c r="GS104" s="46"/>
      <c r="GT104" s="46"/>
      <c r="GU104" s="46"/>
      <c r="GV104" s="46"/>
      <c r="GW104" s="46"/>
      <c r="GX104" s="46"/>
      <c r="GY104" s="46"/>
      <c r="GZ104" s="46"/>
      <c r="HA104" s="46"/>
      <c r="HB104" s="46"/>
      <c r="HC104" s="46"/>
      <c r="HD104" s="46"/>
      <c r="HE104" s="46"/>
      <c r="HF104" s="46"/>
      <c r="HG104" s="46"/>
      <c r="HH104" s="46"/>
      <c r="HI104" s="46"/>
      <c r="HJ104" s="46"/>
      <c r="HK104" s="46"/>
      <c r="HL104" s="46"/>
      <c r="HM104" s="46"/>
      <c r="HN104" s="46"/>
      <c r="HO104" s="46"/>
      <c r="HP104" s="46"/>
      <c r="HQ104" s="46"/>
      <c r="HR104" s="46"/>
      <c r="HS104" s="46"/>
      <c r="HT104" s="46"/>
      <c r="HU104" s="46"/>
      <c r="HV104" s="46"/>
      <c r="HW104" s="46"/>
      <c r="HX104" s="46"/>
      <c r="HY104" s="46"/>
      <c r="HZ104" s="46"/>
      <c r="IA104" s="46"/>
      <c r="IB104" s="46"/>
      <c r="IC104" s="46"/>
      <c r="ID104" s="46"/>
      <c r="IE104" s="46"/>
      <c r="IF104" s="46"/>
      <c r="IG104" s="46"/>
      <c r="IH104" s="46"/>
      <c r="II104" s="46"/>
      <c r="IJ104" s="46"/>
      <c r="IK104" s="46"/>
      <c r="IL104" s="46"/>
      <c r="IM104" s="46"/>
      <c r="IN104" s="46"/>
      <c r="IO104" s="46"/>
      <c r="IP104" s="46"/>
      <c r="IQ104" s="46"/>
      <c r="IR104" s="46"/>
    </row>
    <row r="105" s="1" customFormat="1" ht="28" customHeight="1" spans="1:252">
      <c r="A105" s="20"/>
      <c r="B105" s="62"/>
      <c r="C105" s="60"/>
      <c r="D105" s="35"/>
      <c r="E105" s="63"/>
      <c r="F105" s="64"/>
      <c r="G105" s="23" t="s">
        <v>80</v>
      </c>
      <c r="H105" s="22">
        <v>139986</v>
      </c>
      <c r="I105" s="82" t="s">
        <v>81</v>
      </c>
      <c r="J105" s="23"/>
      <c r="K105" s="52"/>
      <c r="L105" s="49">
        <v>81</v>
      </c>
      <c r="M105" s="45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/>
      <c r="BY105" s="46"/>
      <c r="BZ105" s="46"/>
      <c r="CA105" s="46"/>
      <c r="CB105" s="46"/>
      <c r="CC105" s="46"/>
      <c r="CD105" s="46"/>
      <c r="CE105" s="46"/>
      <c r="CF105" s="46"/>
      <c r="CG105" s="46"/>
      <c r="CH105" s="46"/>
      <c r="CI105" s="46"/>
      <c r="CJ105" s="46"/>
      <c r="CK105" s="46"/>
      <c r="CL105" s="46"/>
      <c r="CM105" s="46"/>
      <c r="CN105" s="46"/>
      <c r="CO105" s="46"/>
      <c r="CP105" s="46"/>
      <c r="CQ105" s="46"/>
      <c r="CR105" s="46"/>
      <c r="CS105" s="46"/>
      <c r="CT105" s="46"/>
      <c r="CU105" s="46"/>
      <c r="CV105" s="46"/>
      <c r="CW105" s="46"/>
      <c r="CX105" s="46"/>
      <c r="CY105" s="46"/>
      <c r="CZ105" s="46"/>
      <c r="DA105" s="46"/>
      <c r="DB105" s="46"/>
      <c r="DC105" s="46"/>
      <c r="DD105" s="46"/>
      <c r="DE105" s="46"/>
      <c r="DF105" s="46"/>
      <c r="DG105" s="46"/>
      <c r="DH105" s="46"/>
      <c r="DI105" s="46"/>
      <c r="DJ105" s="46"/>
      <c r="DK105" s="46"/>
      <c r="DL105" s="46"/>
      <c r="DM105" s="46"/>
      <c r="DN105" s="46"/>
      <c r="DO105" s="46"/>
      <c r="DP105" s="46"/>
      <c r="DQ105" s="46"/>
      <c r="DR105" s="46"/>
      <c r="DS105" s="46"/>
      <c r="DT105" s="46"/>
      <c r="DU105" s="46"/>
      <c r="DV105" s="46"/>
      <c r="DW105" s="46"/>
      <c r="DX105" s="46"/>
      <c r="DY105" s="46"/>
      <c r="DZ105" s="46"/>
      <c r="EA105" s="46"/>
      <c r="EB105" s="46"/>
      <c r="EC105" s="46"/>
      <c r="ED105" s="46"/>
      <c r="EE105" s="46"/>
      <c r="EF105" s="46"/>
      <c r="EG105" s="46"/>
      <c r="EH105" s="46"/>
      <c r="EI105" s="46"/>
      <c r="EJ105" s="46"/>
      <c r="EK105" s="46"/>
      <c r="EL105" s="46"/>
      <c r="EM105" s="46"/>
      <c r="EN105" s="46"/>
      <c r="EO105" s="46"/>
      <c r="EP105" s="46"/>
      <c r="EQ105" s="46"/>
      <c r="ER105" s="46"/>
      <c r="ES105" s="46"/>
      <c r="ET105" s="46"/>
      <c r="EU105" s="46"/>
      <c r="EV105" s="46"/>
      <c r="EW105" s="46"/>
      <c r="EX105" s="46"/>
      <c r="EY105" s="46"/>
      <c r="EZ105" s="46"/>
      <c r="FA105" s="46"/>
      <c r="FB105" s="46"/>
      <c r="FC105" s="46"/>
      <c r="FD105" s="46"/>
      <c r="FE105" s="46"/>
      <c r="FF105" s="46"/>
      <c r="FG105" s="46"/>
      <c r="FH105" s="46"/>
      <c r="FI105" s="46"/>
      <c r="FJ105" s="46"/>
      <c r="FK105" s="46"/>
      <c r="FL105" s="46"/>
      <c r="FM105" s="46"/>
      <c r="FN105" s="46"/>
      <c r="FO105" s="46"/>
      <c r="FP105" s="46"/>
      <c r="FQ105" s="46"/>
      <c r="FR105" s="46"/>
      <c r="FS105" s="46"/>
      <c r="FT105" s="46"/>
      <c r="FU105" s="46"/>
      <c r="FV105" s="46"/>
      <c r="FW105" s="46"/>
      <c r="FX105" s="46"/>
      <c r="FY105" s="46"/>
      <c r="FZ105" s="46"/>
      <c r="GA105" s="46"/>
      <c r="GB105" s="46"/>
      <c r="GC105" s="46"/>
      <c r="GD105" s="46"/>
      <c r="GE105" s="46"/>
      <c r="GF105" s="46"/>
      <c r="GG105" s="46"/>
      <c r="GH105" s="46"/>
      <c r="GI105" s="46"/>
      <c r="GJ105" s="46"/>
      <c r="GK105" s="46"/>
      <c r="GL105" s="46"/>
      <c r="GM105" s="46"/>
      <c r="GN105" s="46"/>
      <c r="GO105" s="46"/>
      <c r="GP105" s="46"/>
      <c r="GQ105" s="46"/>
      <c r="GR105" s="46"/>
      <c r="GS105" s="46"/>
      <c r="GT105" s="46"/>
      <c r="GU105" s="46"/>
      <c r="GV105" s="46"/>
      <c r="GW105" s="46"/>
      <c r="GX105" s="46"/>
      <c r="GY105" s="46"/>
      <c r="GZ105" s="46"/>
      <c r="HA105" s="46"/>
      <c r="HB105" s="46"/>
      <c r="HC105" s="46"/>
      <c r="HD105" s="46"/>
      <c r="HE105" s="46"/>
      <c r="HF105" s="46"/>
      <c r="HG105" s="46"/>
      <c r="HH105" s="46"/>
      <c r="HI105" s="46"/>
      <c r="HJ105" s="46"/>
      <c r="HK105" s="46"/>
      <c r="HL105" s="46"/>
      <c r="HM105" s="46"/>
      <c r="HN105" s="46"/>
      <c r="HO105" s="46"/>
      <c r="HP105" s="46"/>
      <c r="HQ105" s="46"/>
      <c r="HR105" s="46"/>
      <c r="HS105" s="46"/>
      <c r="HT105" s="46"/>
      <c r="HU105" s="46"/>
      <c r="HV105" s="46"/>
      <c r="HW105" s="46"/>
      <c r="HX105" s="46"/>
      <c r="HY105" s="46"/>
      <c r="HZ105" s="46"/>
      <c r="IA105" s="46"/>
      <c r="IB105" s="46"/>
      <c r="IC105" s="46"/>
      <c r="ID105" s="46"/>
      <c r="IE105" s="46"/>
      <c r="IF105" s="46"/>
      <c r="IG105" s="46"/>
      <c r="IH105" s="46"/>
      <c r="II105" s="46"/>
      <c r="IJ105" s="46"/>
      <c r="IK105" s="46"/>
      <c r="IL105" s="46"/>
      <c r="IM105" s="46"/>
      <c r="IN105" s="46"/>
      <c r="IO105" s="46"/>
      <c r="IP105" s="46"/>
      <c r="IQ105" s="46"/>
      <c r="IR105" s="46"/>
    </row>
    <row r="106" s="1" customFormat="1" ht="28" customHeight="1" spans="1:252">
      <c r="A106" s="20"/>
      <c r="B106" s="62"/>
      <c r="C106" s="60"/>
      <c r="D106" s="35"/>
      <c r="E106" s="63"/>
      <c r="F106" s="64"/>
      <c r="G106" s="23" t="s">
        <v>173</v>
      </c>
      <c r="H106" s="61">
        <v>365000</v>
      </c>
      <c r="I106" s="47" t="s">
        <v>174</v>
      </c>
      <c r="J106" s="23"/>
      <c r="K106" s="52"/>
      <c r="L106" s="51"/>
      <c r="M106" s="45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  <c r="CB106" s="46"/>
      <c r="CC106" s="46"/>
      <c r="CD106" s="46"/>
      <c r="CE106" s="46"/>
      <c r="CF106" s="46"/>
      <c r="CG106" s="46"/>
      <c r="CH106" s="46"/>
      <c r="CI106" s="46"/>
      <c r="CJ106" s="46"/>
      <c r="CK106" s="46"/>
      <c r="CL106" s="46"/>
      <c r="CM106" s="46"/>
      <c r="CN106" s="46"/>
      <c r="CO106" s="46"/>
      <c r="CP106" s="46"/>
      <c r="CQ106" s="46"/>
      <c r="CR106" s="46"/>
      <c r="CS106" s="46"/>
      <c r="CT106" s="46"/>
      <c r="CU106" s="46"/>
      <c r="CV106" s="46"/>
      <c r="CW106" s="46"/>
      <c r="CX106" s="46"/>
      <c r="CY106" s="46"/>
      <c r="CZ106" s="46"/>
      <c r="DA106" s="46"/>
      <c r="DB106" s="46"/>
      <c r="DC106" s="46"/>
      <c r="DD106" s="46"/>
      <c r="DE106" s="46"/>
      <c r="DF106" s="46"/>
      <c r="DG106" s="46"/>
      <c r="DH106" s="46"/>
      <c r="DI106" s="46"/>
      <c r="DJ106" s="46"/>
      <c r="DK106" s="46"/>
      <c r="DL106" s="46"/>
      <c r="DM106" s="46"/>
      <c r="DN106" s="46"/>
      <c r="DO106" s="46"/>
      <c r="DP106" s="46"/>
      <c r="DQ106" s="46"/>
      <c r="DR106" s="46"/>
      <c r="DS106" s="46"/>
      <c r="DT106" s="46"/>
      <c r="DU106" s="46"/>
      <c r="DV106" s="46"/>
      <c r="DW106" s="46"/>
      <c r="DX106" s="46"/>
      <c r="DY106" s="46"/>
      <c r="DZ106" s="46"/>
      <c r="EA106" s="46"/>
      <c r="EB106" s="46"/>
      <c r="EC106" s="46"/>
      <c r="ED106" s="46"/>
      <c r="EE106" s="46"/>
      <c r="EF106" s="46"/>
      <c r="EG106" s="46"/>
      <c r="EH106" s="46"/>
      <c r="EI106" s="46"/>
      <c r="EJ106" s="46"/>
      <c r="EK106" s="46"/>
      <c r="EL106" s="46"/>
      <c r="EM106" s="46"/>
      <c r="EN106" s="46"/>
      <c r="EO106" s="46"/>
      <c r="EP106" s="46"/>
      <c r="EQ106" s="46"/>
      <c r="ER106" s="46"/>
      <c r="ES106" s="46"/>
      <c r="ET106" s="46"/>
      <c r="EU106" s="46"/>
      <c r="EV106" s="46"/>
      <c r="EW106" s="46"/>
      <c r="EX106" s="46"/>
      <c r="EY106" s="46"/>
      <c r="EZ106" s="46"/>
      <c r="FA106" s="46"/>
      <c r="FB106" s="46"/>
      <c r="FC106" s="46"/>
      <c r="FD106" s="46"/>
      <c r="FE106" s="46"/>
      <c r="FF106" s="46"/>
      <c r="FG106" s="46"/>
      <c r="FH106" s="46"/>
      <c r="FI106" s="46"/>
      <c r="FJ106" s="46"/>
      <c r="FK106" s="46"/>
      <c r="FL106" s="46"/>
      <c r="FM106" s="46"/>
      <c r="FN106" s="46"/>
      <c r="FO106" s="46"/>
      <c r="FP106" s="46"/>
      <c r="FQ106" s="46"/>
      <c r="FR106" s="46"/>
      <c r="FS106" s="46"/>
      <c r="FT106" s="46"/>
      <c r="FU106" s="46"/>
      <c r="FV106" s="46"/>
      <c r="FW106" s="46"/>
      <c r="FX106" s="46"/>
      <c r="FY106" s="46"/>
      <c r="FZ106" s="46"/>
      <c r="GA106" s="46"/>
      <c r="GB106" s="46"/>
      <c r="GC106" s="46"/>
      <c r="GD106" s="46"/>
      <c r="GE106" s="46"/>
      <c r="GF106" s="46"/>
      <c r="GG106" s="46"/>
      <c r="GH106" s="46"/>
      <c r="GI106" s="46"/>
      <c r="GJ106" s="46"/>
      <c r="GK106" s="46"/>
      <c r="GL106" s="46"/>
      <c r="GM106" s="46"/>
      <c r="GN106" s="46"/>
      <c r="GO106" s="46"/>
      <c r="GP106" s="46"/>
      <c r="GQ106" s="46"/>
      <c r="GR106" s="46"/>
      <c r="GS106" s="46"/>
      <c r="GT106" s="46"/>
      <c r="GU106" s="46"/>
      <c r="GV106" s="46"/>
      <c r="GW106" s="46"/>
      <c r="GX106" s="46"/>
      <c r="GY106" s="46"/>
      <c r="GZ106" s="46"/>
      <c r="HA106" s="46"/>
      <c r="HB106" s="46"/>
      <c r="HC106" s="46"/>
      <c r="HD106" s="46"/>
      <c r="HE106" s="46"/>
      <c r="HF106" s="46"/>
      <c r="HG106" s="46"/>
      <c r="HH106" s="46"/>
      <c r="HI106" s="46"/>
      <c r="HJ106" s="46"/>
      <c r="HK106" s="46"/>
      <c r="HL106" s="46"/>
      <c r="HM106" s="46"/>
      <c r="HN106" s="46"/>
      <c r="HO106" s="46"/>
      <c r="HP106" s="46"/>
      <c r="HQ106" s="46"/>
      <c r="HR106" s="46"/>
      <c r="HS106" s="46"/>
      <c r="HT106" s="46"/>
      <c r="HU106" s="46"/>
      <c r="HV106" s="46"/>
      <c r="HW106" s="46"/>
      <c r="HX106" s="46"/>
      <c r="HY106" s="46"/>
      <c r="HZ106" s="46"/>
      <c r="IA106" s="46"/>
      <c r="IB106" s="46"/>
      <c r="IC106" s="46"/>
      <c r="ID106" s="46"/>
      <c r="IE106" s="46"/>
      <c r="IF106" s="46"/>
      <c r="IG106" s="46"/>
      <c r="IH106" s="46"/>
      <c r="II106" s="46"/>
      <c r="IJ106" s="46"/>
      <c r="IK106" s="46"/>
      <c r="IL106" s="46"/>
      <c r="IM106" s="46"/>
      <c r="IN106" s="46"/>
      <c r="IO106" s="46"/>
      <c r="IP106" s="46"/>
      <c r="IQ106" s="46"/>
      <c r="IR106" s="46"/>
    </row>
    <row r="107" s="1" customFormat="1" ht="39" customHeight="1" spans="1:252">
      <c r="A107" s="20"/>
      <c r="B107" s="62"/>
      <c r="C107" s="60"/>
      <c r="D107" s="35"/>
      <c r="E107" s="63"/>
      <c r="F107" s="64"/>
      <c r="G107" s="23" t="s">
        <v>173</v>
      </c>
      <c r="H107" s="61">
        <v>540000</v>
      </c>
      <c r="I107" s="47" t="s">
        <v>179</v>
      </c>
      <c r="J107" s="23"/>
      <c r="K107" s="52"/>
      <c r="L107" s="51"/>
      <c r="M107" s="45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  <c r="BX107" s="46"/>
      <c r="BY107" s="46"/>
      <c r="BZ107" s="46"/>
      <c r="CA107" s="46"/>
      <c r="CB107" s="46"/>
      <c r="CC107" s="46"/>
      <c r="CD107" s="46"/>
      <c r="CE107" s="46"/>
      <c r="CF107" s="46"/>
      <c r="CG107" s="46"/>
      <c r="CH107" s="46"/>
      <c r="CI107" s="46"/>
      <c r="CJ107" s="46"/>
      <c r="CK107" s="46"/>
      <c r="CL107" s="46"/>
      <c r="CM107" s="46"/>
      <c r="CN107" s="46"/>
      <c r="CO107" s="46"/>
      <c r="CP107" s="46"/>
      <c r="CQ107" s="46"/>
      <c r="CR107" s="46"/>
      <c r="CS107" s="46"/>
      <c r="CT107" s="46"/>
      <c r="CU107" s="46"/>
      <c r="CV107" s="46"/>
      <c r="CW107" s="46"/>
      <c r="CX107" s="46"/>
      <c r="CY107" s="46"/>
      <c r="CZ107" s="46"/>
      <c r="DA107" s="46"/>
      <c r="DB107" s="46"/>
      <c r="DC107" s="46"/>
      <c r="DD107" s="46"/>
      <c r="DE107" s="46"/>
      <c r="DF107" s="46"/>
      <c r="DG107" s="46"/>
      <c r="DH107" s="46"/>
      <c r="DI107" s="46"/>
      <c r="DJ107" s="46"/>
      <c r="DK107" s="46"/>
      <c r="DL107" s="46"/>
      <c r="DM107" s="46"/>
      <c r="DN107" s="46"/>
      <c r="DO107" s="46"/>
      <c r="DP107" s="46"/>
      <c r="DQ107" s="46"/>
      <c r="DR107" s="46"/>
      <c r="DS107" s="46"/>
      <c r="DT107" s="46"/>
      <c r="DU107" s="46"/>
      <c r="DV107" s="46"/>
      <c r="DW107" s="46"/>
      <c r="DX107" s="46"/>
      <c r="DY107" s="46"/>
      <c r="DZ107" s="46"/>
      <c r="EA107" s="46"/>
      <c r="EB107" s="46"/>
      <c r="EC107" s="46"/>
      <c r="ED107" s="46"/>
      <c r="EE107" s="46"/>
      <c r="EF107" s="46"/>
      <c r="EG107" s="46"/>
      <c r="EH107" s="46"/>
      <c r="EI107" s="46"/>
      <c r="EJ107" s="46"/>
      <c r="EK107" s="46"/>
      <c r="EL107" s="46"/>
      <c r="EM107" s="46"/>
      <c r="EN107" s="46"/>
      <c r="EO107" s="46"/>
      <c r="EP107" s="46"/>
      <c r="EQ107" s="46"/>
      <c r="ER107" s="46"/>
      <c r="ES107" s="46"/>
      <c r="ET107" s="46"/>
      <c r="EU107" s="46"/>
      <c r="EV107" s="46"/>
      <c r="EW107" s="46"/>
      <c r="EX107" s="46"/>
      <c r="EY107" s="46"/>
      <c r="EZ107" s="46"/>
      <c r="FA107" s="46"/>
      <c r="FB107" s="46"/>
      <c r="FC107" s="46"/>
      <c r="FD107" s="46"/>
      <c r="FE107" s="46"/>
      <c r="FF107" s="46"/>
      <c r="FG107" s="46"/>
      <c r="FH107" s="46"/>
      <c r="FI107" s="46"/>
      <c r="FJ107" s="46"/>
      <c r="FK107" s="46"/>
      <c r="FL107" s="46"/>
      <c r="FM107" s="46"/>
      <c r="FN107" s="46"/>
      <c r="FO107" s="46"/>
      <c r="FP107" s="46"/>
      <c r="FQ107" s="46"/>
      <c r="FR107" s="46"/>
      <c r="FS107" s="46"/>
      <c r="FT107" s="46"/>
      <c r="FU107" s="46"/>
      <c r="FV107" s="46"/>
      <c r="FW107" s="46"/>
      <c r="FX107" s="46"/>
      <c r="FY107" s="46"/>
      <c r="FZ107" s="46"/>
      <c r="GA107" s="46"/>
      <c r="GB107" s="46"/>
      <c r="GC107" s="46"/>
      <c r="GD107" s="46"/>
      <c r="GE107" s="46"/>
      <c r="GF107" s="46"/>
      <c r="GG107" s="46"/>
      <c r="GH107" s="46"/>
      <c r="GI107" s="46"/>
      <c r="GJ107" s="46"/>
      <c r="GK107" s="46"/>
      <c r="GL107" s="46"/>
      <c r="GM107" s="46"/>
      <c r="GN107" s="46"/>
      <c r="GO107" s="46"/>
      <c r="GP107" s="46"/>
      <c r="GQ107" s="46"/>
      <c r="GR107" s="46"/>
      <c r="GS107" s="46"/>
      <c r="GT107" s="46"/>
      <c r="GU107" s="46"/>
      <c r="GV107" s="46"/>
      <c r="GW107" s="46"/>
      <c r="GX107" s="46"/>
      <c r="GY107" s="46"/>
      <c r="GZ107" s="46"/>
      <c r="HA107" s="46"/>
      <c r="HB107" s="46"/>
      <c r="HC107" s="46"/>
      <c r="HD107" s="46"/>
      <c r="HE107" s="46"/>
      <c r="HF107" s="46"/>
      <c r="HG107" s="46"/>
      <c r="HH107" s="46"/>
      <c r="HI107" s="46"/>
      <c r="HJ107" s="46"/>
      <c r="HK107" s="46"/>
      <c r="HL107" s="46"/>
      <c r="HM107" s="46"/>
      <c r="HN107" s="46"/>
      <c r="HO107" s="46"/>
      <c r="HP107" s="46"/>
      <c r="HQ107" s="46"/>
      <c r="HR107" s="46"/>
      <c r="HS107" s="46"/>
      <c r="HT107" s="46"/>
      <c r="HU107" s="46"/>
      <c r="HV107" s="46"/>
      <c r="HW107" s="46"/>
      <c r="HX107" s="46"/>
      <c r="HY107" s="46"/>
      <c r="HZ107" s="46"/>
      <c r="IA107" s="46"/>
      <c r="IB107" s="46"/>
      <c r="IC107" s="46"/>
      <c r="ID107" s="46"/>
      <c r="IE107" s="46"/>
      <c r="IF107" s="46"/>
      <c r="IG107" s="46"/>
      <c r="IH107" s="46"/>
      <c r="II107" s="46"/>
      <c r="IJ107" s="46"/>
      <c r="IK107" s="46"/>
      <c r="IL107" s="46"/>
      <c r="IM107" s="46"/>
      <c r="IN107" s="46"/>
      <c r="IO107" s="46"/>
      <c r="IP107" s="46"/>
      <c r="IQ107" s="46"/>
      <c r="IR107" s="46"/>
    </row>
    <row r="108" s="1" customFormat="1" ht="39" customHeight="1" spans="1:252">
      <c r="A108" s="20"/>
      <c r="B108" s="62"/>
      <c r="C108" s="60"/>
      <c r="D108" s="35"/>
      <c r="E108" s="63"/>
      <c r="F108" s="64"/>
      <c r="G108" s="23" t="s">
        <v>180</v>
      </c>
      <c r="H108" s="61">
        <v>2102982</v>
      </c>
      <c r="I108" s="47" t="s">
        <v>177</v>
      </c>
      <c r="J108" s="23"/>
      <c r="K108" s="52">
        <v>29</v>
      </c>
      <c r="L108" s="51">
        <v>44</v>
      </c>
      <c r="M108" s="45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  <c r="CB108" s="46"/>
      <c r="CC108" s="46"/>
      <c r="CD108" s="46"/>
      <c r="CE108" s="46"/>
      <c r="CF108" s="46"/>
      <c r="CG108" s="46"/>
      <c r="CH108" s="46"/>
      <c r="CI108" s="46"/>
      <c r="CJ108" s="46"/>
      <c r="CK108" s="46"/>
      <c r="CL108" s="46"/>
      <c r="CM108" s="46"/>
      <c r="CN108" s="46"/>
      <c r="CO108" s="46"/>
      <c r="CP108" s="46"/>
      <c r="CQ108" s="46"/>
      <c r="CR108" s="46"/>
      <c r="CS108" s="46"/>
      <c r="CT108" s="46"/>
      <c r="CU108" s="46"/>
      <c r="CV108" s="46"/>
      <c r="CW108" s="46"/>
      <c r="CX108" s="46"/>
      <c r="CY108" s="46"/>
      <c r="CZ108" s="46"/>
      <c r="DA108" s="46"/>
      <c r="DB108" s="46"/>
      <c r="DC108" s="46"/>
      <c r="DD108" s="46"/>
      <c r="DE108" s="46"/>
      <c r="DF108" s="46"/>
      <c r="DG108" s="46"/>
      <c r="DH108" s="46"/>
      <c r="DI108" s="46"/>
      <c r="DJ108" s="46"/>
      <c r="DK108" s="46"/>
      <c r="DL108" s="46"/>
      <c r="DM108" s="46"/>
      <c r="DN108" s="46"/>
      <c r="DO108" s="46"/>
      <c r="DP108" s="46"/>
      <c r="DQ108" s="46"/>
      <c r="DR108" s="46"/>
      <c r="DS108" s="46"/>
      <c r="DT108" s="46"/>
      <c r="DU108" s="46"/>
      <c r="DV108" s="46"/>
      <c r="DW108" s="46"/>
      <c r="DX108" s="46"/>
      <c r="DY108" s="46"/>
      <c r="DZ108" s="46"/>
      <c r="EA108" s="46"/>
      <c r="EB108" s="46"/>
      <c r="EC108" s="46"/>
      <c r="ED108" s="46"/>
      <c r="EE108" s="46"/>
      <c r="EF108" s="46"/>
      <c r="EG108" s="46"/>
      <c r="EH108" s="46"/>
      <c r="EI108" s="46"/>
      <c r="EJ108" s="46"/>
      <c r="EK108" s="46"/>
      <c r="EL108" s="46"/>
      <c r="EM108" s="46"/>
      <c r="EN108" s="46"/>
      <c r="EO108" s="46"/>
      <c r="EP108" s="46"/>
      <c r="EQ108" s="46"/>
      <c r="ER108" s="46"/>
      <c r="ES108" s="46"/>
      <c r="ET108" s="46"/>
      <c r="EU108" s="46"/>
      <c r="EV108" s="46"/>
      <c r="EW108" s="46"/>
      <c r="EX108" s="46"/>
      <c r="EY108" s="46"/>
      <c r="EZ108" s="46"/>
      <c r="FA108" s="46"/>
      <c r="FB108" s="46"/>
      <c r="FC108" s="46"/>
      <c r="FD108" s="46"/>
      <c r="FE108" s="46"/>
      <c r="FF108" s="46"/>
      <c r="FG108" s="46"/>
      <c r="FH108" s="46"/>
      <c r="FI108" s="46"/>
      <c r="FJ108" s="46"/>
      <c r="FK108" s="46"/>
      <c r="FL108" s="46"/>
      <c r="FM108" s="46"/>
      <c r="FN108" s="46"/>
      <c r="FO108" s="46"/>
      <c r="FP108" s="46"/>
      <c r="FQ108" s="46"/>
      <c r="FR108" s="46"/>
      <c r="FS108" s="46"/>
      <c r="FT108" s="46"/>
      <c r="FU108" s="46"/>
      <c r="FV108" s="46"/>
      <c r="FW108" s="46"/>
      <c r="FX108" s="46"/>
      <c r="FY108" s="46"/>
      <c r="FZ108" s="46"/>
      <c r="GA108" s="46"/>
      <c r="GB108" s="46"/>
      <c r="GC108" s="46"/>
      <c r="GD108" s="46"/>
      <c r="GE108" s="46"/>
      <c r="GF108" s="46"/>
      <c r="GG108" s="46"/>
      <c r="GH108" s="46"/>
      <c r="GI108" s="46"/>
      <c r="GJ108" s="46"/>
      <c r="GK108" s="46"/>
      <c r="GL108" s="46"/>
      <c r="GM108" s="46"/>
      <c r="GN108" s="46"/>
      <c r="GO108" s="46"/>
      <c r="GP108" s="46"/>
      <c r="GQ108" s="46"/>
      <c r="GR108" s="46"/>
      <c r="GS108" s="46"/>
      <c r="GT108" s="46"/>
      <c r="GU108" s="46"/>
      <c r="GV108" s="46"/>
      <c r="GW108" s="46"/>
      <c r="GX108" s="46"/>
      <c r="GY108" s="46"/>
      <c r="GZ108" s="46"/>
      <c r="HA108" s="46"/>
      <c r="HB108" s="46"/>
      <c r="HC108" s="46"/>
      <c r="HD108" s="46"/>
      <c r="HE108" s="46"/>
      <c r="HF108" s="46"/>
      <c r="HG108" s="46"/>
      <c r="HH108" s="46"/>
      <c r="HI108" s="46"/>
      <c r="HJ108" s="46"/>
      <c r="HK108" s="46"/>
      <c r="HL108" s="46"/>
      <c r="HM108" s="46"/>
      <c r="HN108" s="46"/>
      <c r="HO108" s="46"/>
      <c r="HP108" s="46"/>
      <c r="HQ108" s="46"/>
      <c r="HR108" s="46"/>
      <c r="HS108" s="46"/>
      <c r="HT108" s="46"/>
      <c r="HU108" s="46"/>
      <c r="HV108" s="46"/>
      <c r="HW108" s="46"/>
      <c r="HX108" s="46"/>
      <c r="HY108" s="46"/>
      <c r="HZ108" s="46"/>
      <c r="IA108" s="46"/>
      <c r="IB108" s="46"/>
      <c r="IC108" s="46"/>
      <c r="ID108" s="46"/>
      <c r="IE108" s="46"/>
      <c r="IF108" s="46"/>
      <c r="IG108" s="46"/>
      <c r="IH108" s="46"/>
      <c r="II108" s="46"/>
      <c r="IJ108" s="46"/>
      <c r="IK108" s="46"/>
      <c r="IL108" s="46"/>
      <c r="IM108" s="46"/>
      <c r="IN108" s="46"/>
      <c r="IO108" s="46"/>
      <c r="IP108" s="46"/>
      <c r="IQ108" s="46"/>
      <c r="IR108" s="46"/>
    </row>
    <row r="109" s="1" customFormat="1" ht="36" spans="1:252">
      <c r="A109" s="20"/>
      <c r="B109" s="62" t="s">
        <v>95</v>
      </c>
      <c r="C109" s="60">
        <v>19720000</v>
      </c>
      <c r="D109" s="35"/>
      <c r="E109" s="65" t="s">
        <v>181</v>
      </c>
      <c r="F109" s="66" t="s">
        <v>182</v>
      </c>
      <c r="G109" s="23" t="s">
        <v>183</v>
      </c>
      <c r="H109" s="61">
        <v>1738209.3</v>
      </c>
      <c r="I109" s="47" t="s">
        <v>178</v>
      </c>
      <c r="J109" s="23">
        <f t="shared" ref="J109:J111" si="3">C109-H109</f>
        <v>17981790.7</v>
      </c>
      <c r="K109" s="50"/>
      <c r="L109" s="49">
        <v>77</v>
      </c>
      <c r="M109" s="45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/>
      <c r="BW109" s="46"/>
      <c r="BX109" s="46"/>
      <c r="BY109" s="46"/>
      <c r="BZ109" s="46"/>
      <c r="CA109" s="46"/>
      <c r="CB109" s="46"/>
      <c r="CC109" s="46"/>
      <c r="CD109" s="46"/>
      <c r="CE109" s="46"/>
      <c r="CF109" s="46"/>
      <c r="CG109" s="46"/>
      <c r="CH109" s="46"/>
      <c r="CI109" s="46"/>
      <c r="CJ109" s="46"/>
      <c r="CK109" s="46"/>
      <c r="CL109" s="46"/>
      <c r="CM109" s="46"/>
      <c r="CN109" s="46"/>
      <c r="CO109" s="46"/>
      <c r="CP109" s="46"/>
      <c r="CQ109" s="46"/>
      <c r="CR109" s="46"/>
      <c r="CS109" s="46"/>
      <c r="CT109" s="46"/>
      <c r="CU109" s="46"/>
      <c r="CV109" s="46"/>
      <c r="CW109" s="46"/>
      <c r="CX109" s="46"/>
      <c r="CY109" s="46"/>
      <c r="CZ109" s="46"/>
      <c r="DA109" s="46"/>
      <c r="DB109" s="46"/>
      <c r="DC109" s="46"/>
      <c r="DD109" s="46"/>
      <c r="DE109" s="46"/>
      <c r="DF109" s="46"/>
      <c r="DG109" s="46"/>
      <c r="DH109" s="46"/>
      <c r="DI109" s="46"/>
      <c r="DJ109" s="46"/>
      <c r="DK109" s="46"/>
      <c r="DL109" s="46"/>
      <c r="DM109" s="46"/>
      <c r="DN109" s="46"/>
      <c r="DO109" s="46"/>
      <c r="DP109" s="46"/>
      <c r="DQ109" s="46"/>
      <c r="DR109" s="46"/>
      <c r="DS109" s="46"/>
      <c r="DT109" s="46"/>
      <c r="DU109" s="46"/>
      <c r="DV109" s="46"/>
      <c r="DW109" s="46"/>
      <c r="DX109" s="46"/>
      <c r="DY109" s="46"/>
      <c r="DZ109" s="46"/>
      <c r="EA109" s="46"/>
      <c r="EB109" s="46"/>
      <c r="EC109" s="46"/>
      <c r="ED109" s="46"/>
      <c r="EE109" s="46"/>
      <c r="EF109" s="46"/>
      <c r="EG109" s="46"/>
      <c r="EH109" s="46"/>
      <c r="EI109" s="46"/>
      <c r="EJ109" s="46"/>
      <c r="EK109" s="46"/>
      <c r="EL109" s="46"/>
      <c r="EM109" s="46"/>
      <c r="EN109" s="46"/>
      <c r="EO109" s="46"/>
      <c r="EP109" s="46"/>
      <c r="EQ109" s="46"/>
      <c r="ER109" s="46"/>
      <c r="ES109" s="46"/>
      <c r="ET109" s="46"/>
      <c r="EU109" s="46"/>
      <c r="EV109" s="46"/>
      <c r="EW109" s="46"/>
      <c r="EX109" s="46"/>
      <c r="EY109" s="46"/>
      <c r="EZ109" s="46"/>
      <c r="FA109" s="46"/>
      <c r="FB109" s="46"/>
      <c r="FC109" s="46"/>
      <c r="FD109" s="46"/>
      <c r="FE109" s="46"/>
      <c r="FF109" s="46"/>
      <c r="FG109" s="46"/>
      <c r="FH109" s="46"/>
      <c r="FI109" s="46"/>
      <c r="FJ109" s="46"/>
      <c r="FK109" s="46"/>
      <c r="FL109" s="46"/>
      <c r="FM109" s="46"/>
      <c r="FN109" s="46"/>
      <c r="FO109" s="46"/>
      <c r="FP109" s="46"/>
      <c r="FQ109" s="46"/>
      <c r="FR109" s="46"/>
      <c r="FS109" s="46"/>
      <c r="FT109" s="46"/>
      <c r="FU109" s="46"/>
      <c r="FV109" s="46"/>
      <c r="FW109" s="46"/>
      <c r="FX109" s="46"/>
      <c r="FY109" s="46"/>
      <c r="FZ109" s="46"/>
      <c r="GA109" s="46"/>
      <c r="GB109" s="46"/>
      <c r="GC109" s="46"/>
      <c r="GD109" s="46"/>
      <c r="GE109" s="46"/>
      <c r="GF109" s="46"/>
      <c r="GG109" s="46"/>
      <c r="GH109" s="46"/>
      <c r="GI109" s="46"/>
      <c r="GJ109" s="46"/>
      <c r="GK109" s="46"/>
      <c r="GL109" s="46"/>
      <c r="GM109" s="46"/>
      <c r="GN109" s="46"/>
      <c r="GO109" s="46"/>
      <c r="GP109" s="46"/>
      <c r="GQ109" s="46"/>
      <c r="GR109" s="46"/>
      <c r="GS109" s="46"/>
      <c r="GT109" s="46"/>
      <c r="GU109" s="46"/>
      <c r="GV109" s="46"/>
      <c r="GW109" s="46"/>
      <c r="GX109" s="46"/>
      <c r="GY109" s="46"/>
      <c r="GZ109" s="46"/>
      <c r="HA109" s="46"/>
      <c r="HB109" s="46"/>
      <c r="HC109" s="46"/>
      <c r="HD109" s="46"/>
      <c r="HE109" s="46"/>
      <c r="HF109" s="46"/>
      <c r="HG109" s="46"/>
      <c r="HH109" s="46"/>
      <c r="HI109" s="46"/>
      <c r="HJ109" s="46"/>
      <c r="HK109" s="46"/>
      <c r="HL109" s="46"/>
      <c r="HM109" s="46"/>
      <c r="HN109" s="46"/>
      <c r="HO109" s="46"/>
      <c r="HP109" s="46"/>
      <c r="HQ109" s="46"/>
      <c r="HR109" s="46"/>
      <c r="HS109" s="46"/>
      <c r="HT109" s="46"/>
      <c r="HU109" s="46"/>
      <c r="HV109" s="46"/>
      <c r="HW109" s="46"/>
      <c r="HX109" s="46"/>
      <c r="HY109" s="46"/>
      <c r="HZ109" s="46"/>
      <c r="IA109" s="46"/>
      <c r="IB109" s="46"/>
      <c r="IC109" s="46"/>
      <c r="ID109" s="46"/>
      <c r="IE109" s="46"/>
      <c r="IF109" s="46"/>
      <c r="IG109" s="46"/>
      <c r="IH109" s="46"/>
      <c r="II109" s="46"/>
      <c r="IJ109" s="46"/>
      <c r="IK109" s="46"/>
      <c r="IL109" s="46"/>
      <c r="IM109" s="46"/>
      <c r="IN109" s="46"/>
      <c r="IO109" s="46"/>
      <c r="IP109" s="46"/>
      <c r="IQ109" s="46"/>
      <c r="IR109" s="46"/>
    </row>
    <row r="110" s="1" customFormat="1" spans="1:252">
      <c r="A110" s="67" t="s">
        <v>184</v>
      </c>
      <c r="B110" s="67" t="s">
        <v>185</v>
      </c>
      <c r="C110" s="68">
        <v>100253.39</v>
      </c>
      <c r="D110" s="69"/>
      <c r="E110" s="68"/>
      <c r="F110" s="70" t="s">
        <v>184</v>
      </c>
      <c r="G110" s="71" t="s">
        <v>186</v>
      </c>
      <c r="H110" s="68">
        <v>100253.39</v>
      </c>
      <c r="I110" s="84" t="s">
        <v>187</v>
      </c>
      <c r="J110" s="85">
        <f t="shared" si="3"/>
        <v>0</v>
      </c>
      <c r="K110" s="86">
        <v>1</v>
      </c>
      <c r="L110" s="87">
        <v>1</v>
      </c>
      <c r="M110" s="38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39"/>
      <c r="EE110" s="39"/>
      <c r="EF110" s="39"/>
      <c r="EG110" s="39"/>
      <c r="EH110" s="39"/>
      <c r="EI110" s="39"/>
      <c r="EJ110" s="39"/>
      <c r="EK110" s="39"/>
      <c r="EL110" s="39"/>
      <c r="EM110" s="39"/>
      <c r="EN110" s="39"/>
      <c r="EO110" s="39"/>
      <c r="EP110" s="39"/>
      <c r="EQ110" s="39"/>
      <c r="ER110" s="39"/>
      <c r="ES110" s="39"/>
      <c r="ET110" s="39"/>
      <c r="EU110" s="39"/>
      <c r="EV110" s="39"/>
      <c r="EW110" s="39"/>
      <c r="EX110" s="39"/>
      <c r="EY110" s="39"/>
      <c r="EZ110" s="39"/>
      <c r="FA110" s="39"/>
      <c r="FB110" s="39"/>
      <c r="FC110" s="39"/>
      <c r="FD110" s="39"/>
      <c r="FE110" s="39"/>
      <c r="FF110" s="39"/>
      <c r="FG110" s="39"/>
      <c r="FH110" s="39"/>
      <c r="FI110" s="39"/>
      <c r="FJ110" s="39"/>
      <c r="FK110" s="39"/>
      <c r="FL110" s="39"/>
      <c r="FM110" s="39"/>
      <c r="FN110" s="39"/>
      <c r="FO110" s="39"/>
      <c r="FP110" s="39"/>
      <c r="FQ110" s="39"/>
      <c r="FR110" s="39"/>
      <c r="FS110" s="39"/>
      <c r="FT110" s="39"/>
      <c r="FU110" s="39"/>
      <c r="FV110" s="39"/>
      <c r="FW110" s="39"/>
      <c r="FX110" s="39"/>
      <c r="FY110" s="39"/>
      <c r="FZ110" s="39"/>
      <c r="GA110" s="39"/>
      <c r="GB110" s="39"/>
      <c r="GC110" s="39"/>
      <c r="GD110" s="39"/>
      <c r="GE110" s="39"/>
      <c r="GF110" s="39"/>
      <c r="GG110" s="39"/>
      <c r="GH110" s="39"/>
      <c r="GI110" s="39"/>
      <c r="GJ110" s="39"/>
      <c r="GK110" s="39"/>
      <c r="GL110" s="39"/>
      <c r="GM110" s="39"/>
      <c r="GN110" s="39"/>
      <c r="GO110" s="39"/>
      <c r="GP110" s="39"/>
      <c r="GQ110" s="39"/>
      <c r="GR110" s="39"/>
      <c r="GS110" s="39"/>
      <c r="GT110" s="39"/>
      <c r="GU110" s="39"/>
      <c r="GV110" s="39"/>
      <c r="GW110" s="39"/>
      <c r="GX110" s="39"/>
      <c r="GY110" s="39"/>
      <c r="GZ110" s="39"/>
      <c r="HA110" s="39"/>
      <c r="HB110" s="39"/>
      <c r="HC110" s="39"/>
      <c r="HD110" s="39"/>
      <c r="HE110" s="39"/>
      <c r="HF110" s="39"/>
      <c r="HG110" s="39"/>
      <c r="HH110" s="39"/>
      <c r="HI110" s="39"/>
      <c r="HJ110" s="39"/>
      <c r="HK110" s="39"/>
      <c r="HL110" s="39"/>
      <c r="HM110" s="39"/>
      <c r="HN110" s="39"/>
      <c r="HO110" s="39"/>
      <c r="HP110" s="39"/>
      <c r="HQ110" s="39"/>
      <c r="HR110" s="39"/>
      <c r="HS110" s="39"/>
      <c r="HT110" s="39"/>
      <c r="HU110" s="39"/>
      <c r="HV110" s="39"/>
      <c r="HW110" s="39"/>
      <c r="HX110" s="39"/>
      <c r="HY110" s="39"/>
      <c r="HZ110" s="39"/>
      <c r="IA110" s="39"/>
      <c r="IB110" s="39"/>
      <c r="IC110" s="39"/>
      <c r="ID110" s="39"/>
      <c r="IE110" s="39"/>
      <c r="IF110" s="39"/>
      <c r="IG110" s="39"/>
      <c r="IH110" s="39"/>
      <c r="II110" s="39"/>
      <c r="IJ110" s="39"/>
      <c r="IK110" s="39"/>
      <c r="IL110" s="39"/>
      <c r="IM110" s="39"/>
      <c r="IN110" s="39"/>
      <c r="IO110" s="39"/>
      <c r="IP110" s="39"/>
      <c r="IQ110" s="39"/>
      <c r="IR110" s="39"/>
    </row>
    <row r="111" s="1" customFormat="1" spans="1:252">
      <c r="A111" s="67"/>
      <c r="B111" s="67">
        <v>6</v>
      </c>
      <c r="C111" s="68">
        <v>204278.4</v>
      </c>
      <c r="D111" s="69"/>
      <c r="E111" s="68"/>
      <c r="F111" s="70" t="s">
        <v>184</v>
      </c>
      <c r="G111" s="71" t="s">
        <v>186</v>
      </c>
      <c r="H111" s="68">
        <v>204278.4</v>
      </c>
      <c r="I111" s="84" t="s">
        <v>187</v>
      </c>
      <c r="J111" s="85">
        <f t="shared" si="3"/>
        <v>0</v>
      </c>
      <c r="K111" s="86">
        <v>1</v>
      </c>
      <c r="L111" s="87">
        <v>1</v>
      </c>
      <c r="M111" s="38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39"/>
      <c r="DR111" s="39"/>
      <c r="DS111" s="39"/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39"/>
      <c r="EE111" s="39"/>
      <c r="EF111" s="39"/>
      <c r="EG111" s="39"/>
      <c r="EH111" s="39"/>
      <c r="EI111" s="39"/>
      <c r="EJ111" s="39"/>
      <c r="EK111" s="39"/>
      <c r="EL111" s="39"/>
      <c r="EM111" s="39"/>
      <c r="EN111" s="39"/>
      <c r="EO111" s="39"/>
      <c r="EP111" s="39"/>
      <c r="EQ111" s="39"/>
      <c r="ER111" s="39"/>
      <c r="ES111" s="39"/>
      <c r="ET111" s="39"/>
      <c r="EU111" s="39"/>
      <c r="EV111" s="39"/>
      <c r="EW111" s="39"/>
      <c r="EX111" s="39"/>
      <c r="EY111" s="39"/>
      <c r="EZ111" s="39"/>
      <c r="FA111" s="39"/>
      <c r="FB111" s="39"/>
      <c r="FC111" s="39"/>
      <c r="FD111" s="39"/>
      <c r="FE111" s="39"/>
      <c r="FF111" s="39"/>
      <c r="FG111" s="39"/>
      <c r="FH111" s="39"/>
      <c r="FI111" s="39"/>
      <c r="FJ111" s="39"/>
      <c r="FK111" s="39"/>
      <c r="FL111" s="39"/>
      <c r="FM111" s="39"/>
      <c r="FN111" s="39"/>
      <c r="FO111" s="39"/>
      <c r="FP111" s="39"/>
      <c r="FQ111" s="39"/>
      <c r="FR111" s="39"/>
      <c r="FS111" s="39"/>
      <c r="FT111" s="39"/>
      <c r="FU111" s="39"/>
      <c r="FV111" s="39"/>
      <c r="FW111" s="39"/>
      <c r="FX111" s="39"/>
      <c r="FY111" s="39"/>
      <c r="FZ111" s="39"/>
      <c r="GA111" s="39"/>
      <c r="GB111" s="39"/>
      <c r="GC111" s="39"/>
      <c r="GD111" s="39"/>
      <c r="GE111" s="39"/>
      <c r="GF111" s="39"/>
      <c r="GG111" s="39"/>
      <c r="GH111" s="39"/>
      <c r="GI111" s="39"/>
      <c r="GJ111" s="39"/>
      <c r="GK111" s="39"/>
      <c r="GL111" s="39"/>
      <c r="GM111" s="39"/>
      <c r="GN111" s="39"/>
      <c r="GO111" s="39"/>
      <c r="GP111" s="39"/>
      <c r="GQ111" s="39"/>
      <c r="GR111" s="39"/>
      <c r="GS111" s="39"/>
      <c r="GT111" s="39"/>
      <c r="GU111" s="39"/>
      <c r="GV111" s="39"/>
      <c r="GW111" s="39"/>
      <c r="GX111" s="39"/>
      <c r="GY111" s="39"/>
      <c r="GZ111" s="39"/>
      <c r="HA111" s="39"/>
      <c r="HB111" s="39"/>
      <c r="HC111" s="39"/>
      <c r="HD111" s="39"/>
      <c r="HE111" s="39"/>
      <c r="HF111" s="39"/>
      <c r="HG111" s="39"/>
      <c r="HH111" s="39"/>
      <c r="HI111" s="39"/>
      <c r="HJ111" s="39"/>
      <c r="HK111" s="39"/>
      <c r="HL111" s="39"/>
      <c r="HM111" s="39"/>
      <c r="HN111" s="39"/>
      <c r="HO111" s="39"/>
      <c r="HP111" s="39"/>
      <c r="HQ111" s="39"/>
      <c r="HR111" s="39"/>
      <c r="HS111" s="39"/>
      <c r="HT111" s="39"/>
      <c r="HU111" s="39"/>
      <c r="HV111" s="39"/>
      <c r="HW111" s="39"/>
      <c r="HX111" s="39"/>
      <c r="HY111" s="39"/>
      <c r="HZ111" s="39"/>
      <c r="IA111" s="39"/>
      <c r="IB111" s="39"/>
      <c r="IC111" s="39"/>
      <c r="ID111" s="39"/>
      <c r="IE111" s="39"/>
      <c r="IF111" s="39"/>
      <c r="IG111" s="39"/>
      <c r="IH111" s="39"/>
      <c r="II111" s="39"/>
      <c r="IJ111" s="39"/>
      <c r="IK111" s="39"/>
      <c r="IL111" s="39"/>
      <c r="IM111" s="39"/>
      <c r="IN111" s="39"/>
      <c r="IO111" s="39"/>
      <c r="IP111" s="39"/>
      <c r="IQ111" s="39"/>
      <c r="IR111" s="39"/>
    </row>
    <row r="112" s="1" customFormat="1" spans="1:252">
      <c r="A112" s="67"/>
      <c r="B112" s="67">
        <v>9</v>
      </c>
      <c r="C112" s="68">
        <v>169671.9</v>
      </c>
      <c r="D112" s="69"/>
      <c r="E112" s="68"/>
      <c r="F112" s="70" t="s">
        <v>184</v>
      </c>
      <c r="G112" s="71" t="s">
        <v>186</v>
      </c>
      <c r="H112" s="68">
        <f>465000-H110-H111-9000</f>
        <v>151468.21</v>
      </c>
      <c r="I112" s="84" t="s">
        <v>187</v>
      </c>
      <c r="J112" s="85">
        <f>C112-H112-H113-H114</f>
        <v>1029.05</v>
      </c>
      <c r="K112" s="86">
        <v>1</v>
      </c>
      <c r="L112" s="87">
        <v>1</v>
      </c>
      <c r="M112" s="38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  <c r="DT112" s="39"/>
      <c r="DU112" s="39"/>
      <c r="DV112" s="39"/>
      <c r="DW112" s="39"/>
      <c r="DX112" s="39"/>
      <c r="DY112" s="39"/>
      <c r="DZ112" s="39"/>
      <c r="EA112" s="39"/>
      <c r="EB112" s="39"/>
      <c r="EC112" s="39"/>
      <c r="ED112" s="39"/>
      <c r="EE112" s="39"/>
      <c r="EF112" s="39"/>
      <c r="EG112" s="39"/>
      <c r="EH112" s="39"/>
      <c r="EI112" s="39"/>
      <c r="EJ112" s="39"/>
      <c r="EK112" s="39"/>
      <c r="EL112" s="39"/>
      <c r="EM112" s="39"/>
      <c r="EN112" s="39"/>
      <c r="EO112" s="39"/>
      <c r="EP112" s="39"/>
      <c r="EQ112" s="39"/>
      <c r="ER112" s="39"/>
      <c r="ES112" s="39"/>
      <c r="ET112" s="39"/>
      <c r="EU112" s="39"/>
      <c r="EV112" s="39"/>
      <c r="EW112" s="39"/>
      <c r="EX112" s="39"/>
      <c r="EY112" s="39"/>
      <c r="EZ112" s="39"/>
      <c r="FA112" s="39"/>
      <c r="FB112" s="39"/>
      <c r="FC112" s="39"/>
      <c r="FD112" s="39"/>
      <c r="FE112" s="39"/>
      <c r="FF112" s="39"/>
      <c r="FG112" s="39"/>
      <c r="FH112" s="39"/>
      <c r="FI112" s="39"/>
      <c r="FJ112" s="39"/>
      <c r="FK112" s="39"/>
      <c r="FL112" s="39"/>
      <c r="FM112" s="39"/>
      <c r="FN112" s="39"/>
      <c r="FO112" s="39"/>
      <c r="FP112" s="39"/>
      <c r="FQ112" s="39"/>
      <c r="FR112" s="39"/>
      <c r="FS112" s="39"/>
      <c r="FT112" s="39"/>
      <c r="FU112" s="39"/>
      <c r="FV112" s="39"/>
      <c r="FW112" s="39"/>
      <c r="FX112" s="39"/>
      <c r="FY112" s="39"/>
      <c r="FZ112" s="39"/>
      <c r="GA112" s="39"/>
      <c r="GB112" s="39"/>
      <c r="GC112" s="39"/>
      <c r="GD112" s="39"/>
      <c r="GE112" s="39"/>
      <c r="GF112" s="39"/>
      <c r="GG112" s="39"/>
      <c r="GH112" s="39"/>
      <c r="GI112" s="39"/>
      <c r="GJ112" s="39"/>
      <c r="GK112" s="39"/>
      <c r="GL112" s="39"/>
      <c r="GM112" s="39"/>
      <c r="GN112" s="39"/>
      <c r="GO112" s="39"/>
      <c r="GP112" s="39"/>
      <c r="GQ112" s="39"/>
      <c r="GR112" s="39"/>
      <c r="GS112" s="39"/>
      <c r="GT112" s="39"/>
      <c r="GU112" s="39"/>
      <c r="GV112" s="39"/>
      <c r="GW112" s="39"/>
      <c r="GX112" s="39"/>
      <c r="GY112" s="39"/>
      <c r="GZ112" s="39"/>
      <c r="HA112" s="39"/>
      <c r="HB112" s="39"/>
      <c r="HC112" s="39"/>
      <c r="HD112" s="39"/>
      <c r="HE112" s="39"/>
      <c r="HF112" s="39"/>
      <c r="HG112" s="39"/>
      <c r="HH112" s="39"/>
      <c r="HI112" s="39"/>
      <c r="HJ112" s="39"/>
      <c r="HK112" s="39"/>
      <c r="HL112" s="39"/>
      <c r="HM112" s="39"/>
      <c r="HN112" s="39"/>
      <c r="HO112" s="39"/>
      <c r="HP112" s="39"/>
      <c r="HQ112" s="39"/>
      <c r="HR112" s="39"/>
      <c r="HS112" s="39"/>
      <c r="HT112" s="39"/>
      <c r="HU112" s="39"/>
      <c r="HV112" s="39"/>
      <c r="HW112" s="39"/>
      <c r="HX112" s="39"/>
      <c r="HY112" s="39"/>
      <c r="HZ112" s="39"/>
      <c r="IA112" s="39"/>
      <c r="IB112" s="39"/>
      <c r="IC112" s="39"/>
      <c r="ID112" s="39"/>
      <c r="IE112" s="39"/>
      <c r="IF112" s="39"/>
      <c r="IG112" s="39"/>
      <c r="IH112" s="39"/>
      <c r="II112" s="39"/>
      <c r="IJ112" s="39"/>
      <c r="IK112" s="39"/>
      <c r="IL112" s="39"/>
      <c r="IM112" s="39"/>
      <c r="IN112" s="39"/>
      <c r="IO112" s="39"/>
      <c r="IP112" s="39"/>
      <c r="IQ112" s="39"/>
      <c r="IR112" s="39"/>
    </row>
    <row r="113" s="1" customFormat="1" ht="25" customHeight="1" spans="1:252">
      <c r="A113" s="67"/>
      <c r="B113" s="67"/>
      <c r="C113" s="68"/>
      <c r="D113" s="69"/>
      <c r="E113" s="68"/>
      <c r="F113" s="70"/>
      <c r="G113" s="20" t="s">
        <v>36</v>
      </c>
      <c r="H113" s="24">
        <f>190720-H116-H134</f>
        <v>11781.69</v>
      </c>
      <c r="I113" s="47" t="s">
        <v>188</v>
      </c>
      <c r="J113" s="23"/>
      <c r="K113" s="52">
        <v>38</v>
      </c>
      <c r="L113" s="51">
        <v>65</v>
      </c>
      <c r="M113" s="38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  <c r="EE113" s="39"/>
      <c r="EF113" s="39"/>
      <c r="EG113" s="39"/>
      <c r="EH113" s="39"/>
      <c r="EI113" s="39"/>
      <c r="EJ113" s="39"/>
      <c r="EK113" s="39"/>
      <c r="EL113" s="39"/>
      <c r="EM113" s="39"/>
      <c r="EN113" s="39"/>
      <c r="EO113" s="39"/>
      <c r="EP113" s="39"/>
      <c r="EQ113" s="39"/>
      <c r="ER113" s="39"/>
      <c r="ES113" s="39"/>
      <c r="ET113" s="39"/>
      <c r="EU113" s="39"/>
      <c r="EV113" s="39"/>
      <c r="EW113" s="39"/>
      <c r="EX113" s="39"/>
      <c r="EY113" s="39"/>
      <c r="EZ113" s="39"/>
      <c r="FA113" s="39"/>
      <c r="FB113" s="39"/>
      <c r="FC113" s="39"/>
      <c r="FD113" s="39"/>
      <c r="FE113" s="39"/>
      <c r="FF113" s="39"/>
      <c r="FG113" s="39"/>
      <c r="FH113" s="39"/>
      <c r="FI113" s="39"/>
      <c r="FJ113" s="39"/>
      <c r="FK113" s="39"/>
      <c r="FL113" s="39"/>
      <c r="FM113" s="39"/>
      <c r="FN113" s="39"/>
      <c r="FO113" s="39"/>
      <c r="FP113" s="39"/>
      <c r="FQ113" s="39"/>
      <c r="FR113" s="39"/>
      <c r="FS113" s="39"/>
      <c r="FT113" s="39"/>
      <c r="FU113" s="39"/>
      <c r="FV113" s="39"/>
      <c r="FW113" s="39"/>
      <c r="FX113" s="39"/>
      <c r="FY113" s="39"/>
      <c r="FZ113" s="39"/>
      <c r="GA113" s="39"/>
      <c r="GB113" s="39"/>
      <c r="GC113" s="39"/>
      <c r="GD113" s="39"/>
      <c r="GE113" s="39"/>
      <c r="GF113" s="39"/>
      <c r="GG113" s="39"/>
      <c r="GH113" s="39"/>
      <c r="GI113" s="39"/>
      <c r="GJ113" s="39"/>
      <c r="GK113" s="39"/>
      <c r="GL113" s="39"/>
      <c r="GM113" s="39"/>
      <c r="GN113" s="39"/>
      <c r="GO113" s="39"/>
      <c r="GP113" s="39"/>
      <c r="GQ113" s="39"/>
      <c r="GR113" s="39"/>
      <c r="GS113" s="39"/>
      <c r="GT113" s="39"/>
      <c r="GU113" s="39"/>
      <c r="GV113" s="39"/>
      <c r="GW113" s="39"/>
      <c r="GX113" s="39"/>
      <c r="GY113" s="39"/>
      <c r="GZ113" s="39"/>
      <c r="HA113" s="39"/>
      <c r="HB113" s="39"/>
      <c r="HC113" s="39"/>
      <c r="HD113" s="39"/>
      <c r="HE113" s="39"/>
      <c r="HF113" s="39"/>
      <c r="HG113" s="39"/>
      <c r="HH113" s="39"/>
      <c r="HI113" s="39"/>
      <c r="HJ113" s="39"/>
      <c r="HK113" s="39"/>
      <c r="HL113" s="39"/>
      <c r="HM113" s="39"/>
      <c r="HN113" s="39"/>
      <c r="HO113" s="39"/>
      <c r="HP113" s="39"/>
      <c r="HQ113" s="39"/>
      <c r="HR113" s="39"/>
      <c r="HS113" s="39"/>
      <c r="HT113" s="39"/>
      <c r="HU113" s="39"/>
      <c r="HV113" s="39"/>
      <c r="HW113" s="39"/>
      <c r="HX113" s="39"/>
      <c r="HY113" s="39"/>
      <c r="HZ113" s="39"/>
      <c r="IA113" s="39"/>
      <c r="IB113" s="39"/>
      <c r="IC113" s="39"/>
      <c r="ID113" s="39"/>
      <c r="IE113" s="39"/>
      <c r="IF113" s="39"/>
      <c r="IG113" s="39"/>
      <c r="IH113" s="39"/>
      <c r="II113" s="39"/>
      <c r="IJ113" s="39"/>
      <c r="IK113" s="39"/>
      <c r="IL113" s="39"/>
      <c r="IM113" s="39"/>
      <c r="IN113" s="39"/>
      <c r="IO113" s="39"/>
      <c r="IP113" s="39"/>
      <c r="IQ113" s="39"/>
      <c r="IR113" s="39"/>
    </row>
    <row r="114" s="1" customFormat="1" ht="25" customHeight="1" spans="1:252">
      <c r="A114" s="67"/>
      <c r="B114" s="67"/>
      <c r="C114" s="68"/>
      <c r="D114" s="69"/>
      <c r="E114" s="68"/>
      <c r="F114" s="70"/>
      <c r="G114" s="20" t="s">
        <v>80</v>
      </c>
      <c r="H114" s="22">
        <v>5392.95</v>
      </c>
      <c r="I114" s="88" t="s">
        <v>81</v>
      </c>
      <c r="J114" s="23"/>
      <c r="K114" s="52"/>
      <c r="L114" s="49">
        <v>81</v>
      </c>
      <c r="M114" s="38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  <c r="DT114" s="39"/>
      <c r="DU114" s="39"/>
      <c r="DV114" s="39"/>
      <c r="DW114" s="39"/>
      <c r="DX114" s="39"/>
      <c r="DY114" s="39"/>
      <c r="DZ114" s="39"/>
      <c r="EA114" s="39"/>
      <c r="EB114" s="39"/>
      <c r="EC114" s="39"/>
      <c r="ED114" s="39"/>
      <c r="EE114" s="39"/>
      <c r="EF114" s="39"/>
      <c r="EG114" s="39"/>
      <c r="EH114" s="39"/>
      <c r="EI114" s="39"/>
      <c r="EJ114" s="39"/>
      <c r="EK114" s="39"/>
      <c r="EL114" s="39"/>
      <c r="EM114" s="39"/>
      <c r="EN114" s="39"/>
      <c r="EO114" s="39"/>
      <c r="EP114" s="39"/>
      <c r="EQ114" s="39"/>
      <c r="ER114" s="39"/>
      <c r="ES114" s="39"/>
      <c r="ET114" s="39"/>
      <c r="EU114" s="39"/>
      <c r="EV114" s="39"/>
      <c r="EW114" s="39"/>
      <c r="EX114" s="39"/>
      <c r="EY114" s="39"/>
      <c r="EZ114" s="39"/>
      <c r="FA114" s="39"/>
      <c r="FB114" s="39"/>
      <c r="FC114" s="39"/>
      <c r="FD114" s="39"/>
      <c r="FE114" s="39"/>
      <c r="FF114" s="39"/>
      <c r="FG114" s="39"/>
      <c r="FH114" s="39"/>
      <c r="FI114" s="39"/>
      <c r="FJ114" s="39"/>
      <c r="FK114" s="39"/>
      <c r="FL114" s="39"/>
      <c r="FM114" s="39"/>
      <c r="FN114" s="39"/>
      <c r="FO114" s="39"/>
      <c r="FP114" s="39"/>
      <c r="FQ114" s="39"/>
      <c r="FR114" s="39"/>
      <c r="FS114" s="39"/>
      <c r="FT114" s="39"/>
      <c r="FU114" s="39"/>
      <c r="FV114" s="39"/>
      <c r="FW114" s="39"/>
      <c r="FX114" s="39"/>
      <c r="FY114" s="39"/>
      <c r="FZ114" s="39"/>
      <c r="GA114" s="39"/>
      <c r="GB114" s="39"/>
      <c r="GC114" s="39"/>
      <c r="GD114" s="39"/>
      <c r="GE114" s="39"/>
      <c r="GF114" s="39"/>
      <c r="GG114" s="39"/>
      <c r="GH114" s="39"/>
      <c r="GI114" s="39"/>
      <c r="GJ114" s="39"/>
      <c r="GK114" s="39"/>
      <c r="GL114" s="39"/>
      <c r="GM114" s="39"/>
      <c r="GN114" s="39"/>
      <c r="GO114" s="39"/>
      <c r="GP114" s="39"/>
      <c r="GQ114" s="39"/>
      <c r="GR114" s="39"/>
      <c r="GS114" s="39"/>
      <c r="GT114" s="39"/>
      <c r="GU114" s="39"/>
      <c r="GV114" s="39"/>
      <c r="GW114" s="39"/>
      <c r="GX114" s="39"/>
      <c r="GY114" s="39"/>
      <c r="GZ114" s="39"/>
      <c r="HA114" s="39"/>
      <c r="HB114" s="39"/>
      <c r="HC114" s="39"/>
      <c r="HD114" s="39"/>
      <c r="HE114" s="39"/>
      <c r="HF114" s="39"/>
      <c r="HG114" s="39"/>
      <c r="HH114" s="39"/>
      <c r="HI114" s="39"/>
      <c r="HJ114" s="39"/>
      <c r="HK114" s="39"/>
      <c r="HL114" s="39"/>
      <c r="HM114" s="39"/>
      <c r="HN114" s="39"/>
      <c r="HO114" s="39"/>
      <c r="HP114" s="39"/>
      <c r="HQ114" s="39"/>
      <c r="HR114" s="39"/>
      <c r="HS114" s="39"/>
      <c r="HT114" s="39"/>
      <c r="HU114" s="39"/>
      <c r="HV114" s="39"/>
      <c r="HW114" s="39"/>
      <c r="HX114" s="39"/>
      <c r="HY114" s="39"/>
      <c r="HZ114" s="39"/>
      <c r="IA114" s="39"/>
      <c r="IB114" s="39"/>
      <c r="IC114" s="39"/>
      <c r="ID114" s="39"/>
      <c r="IE114" s="39"/>
      <c r="IF114" s="39"/>
      <c r="IG114" s="39"/>
      <c r="IH114" s="39"/>
      <c r="II114" s="39"/>
      <c r="IJ114" s="39"/>
      <c r="IK114" s="39"/>
      <c r="IL114" s="39"/>
      <c r="IM114" s="39"/>
      <c r="IN114" s="39"/>
      <c r="IO114" s="39"/>
      <c r="IP114" s="39"/>
      <c r="IQ114" s="39"/>
      <c r="IR114" s="39"/>
    </row>
    <row r="115" s="1" customFormat="1" spans="1:252">
      <c r="A115" s="67"/>
      <c r="B115" s="67">
        <v>12</v>
      </c>
      <c r="C115" s="68">
        <v>29592.13</v>
      </c>
      <c r="D115" s="69"/>
      <c r="E115" s="68"/>
      <c r="F115" s="70" t="s">
        <v>184</v>
      </c>
      <c r="G115" s="71" t="s">
        <v>189</v>
      </c>
      <c r="H115" s="68">
        <v>10500</v>
      </c>
      <c r="I115" s="84" t="s">
        <v>187</v>
      </c>
      <c r="J115" s="85">
        <f>C115-H115-H116</f>
        <v>0</v>
      </c>
      <c r="K115" s="86">
        <v>2</v>
      </c>
      <c r="L115" s="87">
        <v>2</v>
      </c>
      <c r="M115" s="38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  <c r="EE115" s="39"/>
      <c r="EF115" s="39"/>
      <c r="EG115" s="39"/>
      <c r="EH115" s="39"/>
      <c r="EI115" s="39"/>
      <c r="EJ115" s="39"/>
      <c r="EK115" s="39"/>
      <c r="EL115" s="39"/>
      <c r="EM115" s="39"/>
      <c r="EN115" s="39"/>
      <c r="EO115" s="39"/>
      <c r="EP115" s="39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39"/>
      <c r="FF115" s="39"/>
      <c r="FG115" s="39"/>
      <c r="FH115" s="39"/>
      <c r="FI115" s="39"/>
      <c r="FJ115" s="39"/>
      <c r="FK115" s="39"/>
      <c r="FL115" s="39"/>
      <c r="FM115" s="39"/>
      <c r="FN115" s="39"/>
      <c r="FO115" s="39"/>
      <c r="FP115" s="39"/>
      <c r="FQ115" s="39"/>
      <c r="FR115" s="39"/>
      <c r="FS115" s="39"/>
      <c r="FT115" s="39"/>
      <c r="FU115" s="39"/>
      <c r="FV115" s="39"/>
      <c r="FW115" s="39"/>
      <c r="FX115" s="39"/>
      <c r="FY115" s="39"/>
      <c r="FZ115" s="39"/>
      <c r="GA115" s="39"/>
      <c r="GB115" s="39"/>
      <c r="GC115" s="39"/>
      <c r="GD115" s="39"/>
      <c r="GE115" s="39"/>
      <c r="GF115" s="39"/>
      <c r="GG115" s="39"/>
      <c r="GH115" s="39"/>
      <c r="GI115" s="39"/>
      <c r="GJ115" s="39"/>
      <c r="GK115" s="39"/>
      <c r="GL115" s="39"/>
      <c r="GM115" s="39"/>
      <c r="GN115" s="39"/>
      <c r="GO115" s="39"/>
      <c r="GP115" s="39"/>
      <c r="GQ115" s="39"/>
      <c r="GR115" s="39"/>
      <c r="GS115" s="39"/>
      <c r="GT115" s="39"/>
      <c r="GU115" s="39"/>
      <c r="GV115" s="39"/>
      <c r="GW115" s="39"/>
      <c r="GX115" s="39"/>
      <c r="GY115" s="39"/>
      <c r="GZ115" s="39"/>
      <c r="HA115" s="39"/>
      <c r="HB115" s="39"/>
      <c r="HC115" s="39"/>
      <c r="HD115" s="39"/>
      <c r="HE115" s="39"/>
      <c r="HF115" s="39"/>
      <c r="HG115" s="39"/>
      <c r="HH115" s="39"/>
      <c r="HI115" s="39"/>
      <c r="HJ115" s="39"/>
      <c r="HK115" s="39"/>
      <c r="HL115" s="39"/>
      <c r="HM115" s="39"/>
      <c r="HN115" s="39"/>
      <c r="HO115" s="39"/>
      <c r="HP115" s="39"/>
      <c r="HQ115" s="39"/>
      <c r="HR115" s="39"/>
      <c r="HS115" s="39"/>
      <c r="HT115" s="39"/>
      <c r="HU115" s="39"/>
      <c r="HV115" s="39"/>
      <c r="HW115" s="39"/>
      <c r="HX115" s="39"/>
      <c r="HY115" s="39"/>
      <c r="HZ115" s="39"/>
      <c r="IA115" s="39"/>
      <c r="IB115" s="39"/>
      <c r="IC115" s="39"/>
      <c r="ID115" s="39"/>
      <c r="IE115" s="39"/>
      <c r="IF115" s="39"/>
      <c r="IG115" s="39"/>
      <c r="IH115" s="39"/>
      <c r="II115" s="39"/>
      <c r="IJ115" s="39"/>
      <c r="IK115" s="39"/>
      <c r="IL115" s="39"/>
      <c r="IM115" s="39"/>
      <c r="IN115" s="39"/>
      <c r="IO115" s="39"/>
      <c r="IP115" s="39"/>
      <c r="IQ115" s="39"/>
      <c r="IR115" s="39"/>
    </row>
    <row r="116" s="1" customFormat="1" ht="24" customHeight="1" spans="1:252">
      <c r="A116" s="72"/>
      <c r="B116" s="72"/>
      <c r="C116" s="73"/>
      <c r="D116" s="74"/>
      <c r="E116" s="73"/>
      <c r="F116" s="75"/>
      <c r="G116" s="20" t="s">
        <v>36</v>
      </c>
      <c r="H116" s="24">
        <v>19092.13</v>
      </c>
      <c r="I116" s="47" t="s">
        <v>188</v>
      </c>
      <c r="J116" s="23"/>
      <c r="K116" s="52">
        <v>38</v>
      </c>
      <c r="L116" s="51">
        <v>65</v>
      </c>
      <c r="M116" s="38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  <c r="EE116" s="39"/>
      <c r="EF116" s="39"/>
      <c r="EG116" s="39"/>
      <c r="EH116" s="39"/>
      <c r="EI116" s="39"/>
      <c r="EJ116" s="39"/>
      <c r="EK116" s="39"/>
      <c r="EL116" s="39"/>
      <c r="EM116" s="39"/>
      <c r="EN116" s="39"/>
      <c r="EO116" s="39"/>
      <c r="EP116" s="39"/>
      <c r="EQ116" s="39"/>
      <c r="ER116" s="39"/>
      <c r="ES116" s="39"/>
      <c r="ET116" s="39"/>
      <c r="EU116" s="39"/>
      <c r="EV116" s="39"/>
      <c r="EW116" s="39"/>
      <c r="EX116" s="39"/>
      <c r="EY116" s="39"/>
      <c r="EZ116" s="39"/>
      <c r="FA116" s="39"/>
      <c r="FB116" s="39"/>
      <c r="FC116" s="39"/>
      <c r="FD116" s="39"/>
      <c r="FE116" s="39"/>
      <c r="FF116" s="39"/>
      <c r="FG116" s="39"/>
      <c r="FH116" s="39"/>
      <c r="FI116" s="39"/>
      <c r="FJ116" s="39"/>
      <c r="FK116" s="39"/>
      <c r="FL116" s="39"/>
      <c r="FM116" s="39"/>
      <c r="FN116" s="39"/>
      <c r="FO116" s="39"/>
      <c r="FP116" s="39"/>
      <c r="FQ116" s="39"/>
      <c r="FR116" s="39"/>
      <c r="FS116" s="39"/>
      <c r="FT116" s="39"/>
      <c r="FU116" s="39"/>
      <c r="FV116" s="39"/>
      <c r="FW116" s="39"/>
      <c r="FX116" s="39"/>
      <c r="FY116" s="39"/>
      <c r="FZ116" s="39"/>
      <c r="GA116" s="39"/>
      <c r="GB116" s="39"/>
      <c r="GC116" s="39"/>
      <c r="GD116" s="39"/>
      <c r="GE116" s="39"/>
      <c r="GF116" s="39"/>
      <c r="GG116" s="39"/>
      <c r="GH116" s="39"/>
      <c r="GI116" s="39"/>
      <c r="GJ116" s="39"/>
      <c r="GK116" s="39"/>
      <c r="GL116" s="39"/>
      <c r="GM116" s="39"/>
      <c r="GN116" s="39"/>
      <c r="GO116" s="39"/>
      <c r="GP116" s="39"/>
      <c r="GQ116" s="39"/>
      <c r="GR116" s="39"/>
      <c r="GS116" s="39"/>
      <c r="GT116" s="39"/>
      <c r="GU116" s="39"/>
      <c r="GV116" s="39"/>
      <c r="GW116" s="39"/>
      <c r="GX116" s="39"/>
      <c r="GY116" s="39"/>
      <c r="GZ116" s="39"/>
      <c r="HA116" s="39"/>
      <c r="HB116" s="39"/>
      <c r="HC116" s="39"/>
      <c r="HD116" s="39"/>
      <c r="HE116" s="39"/>
      <c r="HF116" s="39"/>
      <c r="HG116" s="39"/>
      <c r="HH116" s="39"/>
      <c r="HI116" s="39"/>
      <c r="HJ116" s="39"/>
      <c r="HK116" s="39"/>
      <c r="HL116" s="39"/>
      <c r="HM116" s="39"/>
      <c r="HN116" s="39"/>
      <c r="HO116" s="39"/>
      <c r="HP116" s="39"/>
      <c r="HQ116" s="39"/>
      <c r="HR116" s="39"/>
      <c r="HS116" s="39"/>
      <c r="HT116" s="39"/>
      <c r="HU116" s="39"/>
      <c r="HV116" s="39"/>
      <c r="HW116" s="39"/>
      <c r="HX116" s="39"/>
      <c r="HY116" s="39"/>
      <c r="HZ116" s="39"/>
      <c r="IA116" s="39"/>
      <c r="IB116" s="39"/>
      <c r="IC116" s="39"/>
      <c r="ID116" s="39"/>
      <c r="IE116" s="39"/>
      <c r="IF116" s="39"/>
      <c r="IG116" s="39"/>
      <c r="IH116" s="39"/>
      <c r="II116" s="39"/>
      <c r="IJ116" s="39"/>
      <c r="IK116" s="39"/>
      <c r="IL116" s="39"/>
      <c r="IM116" s="39"/>
      <c r="IN116" s="39"/>
      <c r="IO116" s="39"/>
      <c r="IP116" s="39"/>
      <c r="IQ116" s="39"/>
      <c r="IR116" s="39"/>
    </row>
    <row r="117" s="1" customFormat="1" ht="36" spans="1:252">
      <c r="A117" s="72" t="s">
        <v>190</v>
      </c>
      <c r="B117" s="72"/>
      <c r="C117" s="73">
        <v>3462665.18</v>
      </c>
      <c r="D117" s="74"/>
      <c r="E117" s="73"/>
      <c r="F117" s="75"/>
      <c r="G117" s="76" t="s">
        <v>26</v>
      </c>
      <c r="H117" s="77">
        <v>282070</v>
      </c>
      <c r="I117" s="89" t="s">
        <v>191</v>
      </c>
      <c r="J117" s="85">
        <f>C117-H117-H118-H119-H120-H121-H122-H123-H124-H125-H126-H127-H128-H129-H130-H131-H132-H133-H134</f>
        <v>0</v>
      </c>
      <c r="K117" s="90">
        <v>13</v>
      </c>
      <c r="L117" s="91">
        <v>15</v>
      </c>
      <c r="M117" s="92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  <c r="DV117" s="39"/>
      <c r="DW117" s="39"/>
      <c r="DX117" s="39"/>
      <c r="DY117" s="39"/>
      <c r="DZ117" s="39"/>
      <c r="EA117" s="39"/>
      <c r="EB117" s="39"/>
      <c r="EC117" s="39"/>
      <c r="ED117" s="39"/>
      <c r="EE117" s="39"/>
      <c r="EF117" s="39"/>
      <c r="EG117" s="39"/>
      <c r="EH117" s="39"/>
      <c r="EI117" s="39"/>
      <c r="EJ117" s="39"/>
      <c r="EK117" s="39"/>
      <c r="EL117" s="39"/>
      <c r="EM117" s="39"/>
      <c r="EN117" s="39"/>
      <c r="EO117" s="39"/>
      <c r="EP117" s="39"/>
      <c r="EQ117" s="39"/>
      <c r="ER117" s="39"/>
      <c r="ES117" s="39"/>
      <c r="ET117" s="39"/>
      <c r="EU117" s="39"/>
      <c r="EV117" s="39"/>
      <c r="EW117" s="39"/>
      <c r="EX117" s="39"/>
      <c r="EY117" s="39"/>
      <c r="EZ117" s="39"/>
      <c r="FA117" s="39"/>
      <c r="FB117" s="39"/>
      <c r="FC117" s="39"/>
      <c r="FD117" s="39"/>
      <c r="FE117" s="39"/>
      <c r="FF117" s="39"/>
      <c r="FG117" s="39"/>
      <c r="FH117" s="39"/>
      <c r="FI117" s="39"/>
      <c r="FJ117" s="39"/>
      <c r="FK117" s="39"/>
      <c r="FL117" s="39"/>
      <c r="FM117" s="39"/>
      <c r="FN117" s="39"/>
      <c r="FO117" s="39"/>
      <c r="FP117" s="39"/>
      <c r="FQ117" s="39"/>
      <c r="FR117" s="39"/>
      <c r="FS117" s="39"/>
      <c r="FT117" s="39"/>
      <c r="FU117" s="39"/>
      <c r="FV117" s="39"/>
      <c r="FW117" s="39"/>
      <c r="FX117" s="39"/>
      <c r="FY117" s="39"/>
      <c r="FZ117" s="39"/>
      <c r="GA117" s="39"/>
      <c r="GB117" s="39"/>
      <c r="GC117" s="39"/>
      <c r="GD117" s="39"/>
      <c r="GE117" s="39"/>
      <c r="GF117" s="39"/>
      <c r="GG117" s="39"/>
      <c r="GH117" s="39"/>
      <c r="GI117" s="39"/>
      <c r="GJ117" s="39"/>
      <c r="GK117" s="39"/>
      <c r="GL117" s="39"/>
      <c r="GM117" s="39"/>
      <c r="GN117" s="39"/>
      <c r="GO117" s="39"/>
      <c r="GP117" s="39"/>
      <c r="GQ117" s="39"/>
      <c r="GR117" s="39"/>
      <c r="GS117" s="39"/>
      <c r="GT117" s="39"/>
      <c r="GU117" s="39"/>
      <c r="GV117" s="39"/>
      <c r="GW117" s="39"/>
      <c r="GX117" s="39"/>
      <c r="GY117" s="39"/>
      <c r="GZ117" s="39"/>
      <c r="HA117" s="39"/>
      <c r="HB117" s="39"/>
      <c r="HC117" s="39"/>
      <c r="HD117" s="39"/>
      <c r="HE117" s="39"/>
      <c r="HF117" s="39"/>
      <c r="HG117" s="39"/>
      <c r="HH117" s="39"/>
      <c r="HI117" s="39"/>
      <c r="HJ117" s="39"/>
      <c r="HK117" s="39"/>
      <c r="HL117" s="39"/>
      <c r="HM117" s="39"/>
      <c r="HN117" s="39"/>
      <c r="HO117" s="39"/>
      <c r="HP117" s="39"/>
      <c r="HQ117" s="39"/>
      <c r="HR117" s="39"/>
      <c r="HS117" s="39"/>
      <c r="HT117" s="39"/>
      <c r="HU117" s="39"/>
      <c r="HV117" s="39"/>
      <c r="HW117" s="39"/>
      <c r="HX117" s="39"/>
      <c r="HY117" s="39"/>
      <c r="HZ117" s="39"/>
      <c r="IA117" s="39"/>
      <c r="IB117" s="39"/>
      <c r="IC117" s="39"/>
      <c r="ID117" s="39"/>
      <c r="IE117" s="39"/>
      <c r="IF117" s="39"/>
      <c r="IG117" s="39"/>
      <c r="IH117" s="39"/>
      <c r="II117" s="39"/>
      <c r="IJ117" s="39"/>
      <c r="IK117" s="39"/>
      <c r="IL117" s="39"/>
      <c r="IM117" s="39"/>
      <c r="IN117" s="39"/>
      <c r="IO117" s="39"/>
      <c r="IP117" s="39"/>
      <c r="IQ117" s="39"/>
      <c r="IR117" s="39"/>
    </row>
    <row r="118" s="1" customFormat="1" ht="36" spans="1:252">
      <c r="A118" s="21"/>
      <c r="B118" s="21"/>
      <c r="C118" s="78"/>
      <c r="D118" s="26"/>
      <c r="E118" s="78"/>
      <c r="F118" s="31"/>
      <c r="G118" s="20" t="s">
        <v>26</v>
      </c>
      <c r="H118" s="22">
        <v>224700</v>
      </c>
      <c r="I118" s="93" t="s">
        <v>192</v>
      </c>
      <c r="J118" s="94"/>
      <c r="K118" s="90">
        <v>14</v>
      </c>
      <c r="L118" s="87">
        <v>55</v>
      </c>
      <c r="M118" s="38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  <c r="EE118" s="39"/>
      <c r="EF118" s="39"/>
      <c r="EG118" s="39"/>
      <c r="EH118" s="39"/>
      <c r="EI118" s="39"/>
      <c r="EJ118" s="39"/>
      <c r="EK118" s="39"/>
      <c r="EL118" s="39"/>
      <c r="EM118" s="39"/>
      <c r="EN118" s="39"/>
      <c r="EO118" s="39"/>
      <c r="EP118" s="39"/>
      <c r="EQ118" s="39"/>
      <c r="ER118" s="39"/>
      <c r="ES118" s="39"/>
      <c r="ET118" s="39"/>
      <c r="EU118" s="39"/>
      <c r="EV118" s="39"/>
      <c r="EW118" s="39"/>
      <c r="EX118" s="39"/>
      <c r="EY118" s="39"/>
      <c r="EZ118" s="39"/>
      <c r="FA118" s="39"/>
      <c r="FB118" s="39"/>
      <c r="FC118" s="39"/>
      <c r="FD118" s="39"/>
      <c r="FE118" s="39"/>
      <c r="FF118" s="39"/>
      <c r="FG118" s="39"/>
      <c r="FH118" s="39"/>
      <c r="FI118" s="39"/>
      <c r="FJ118" s="39"/>
      <c r="FK118" s="39"/>
      <c r="FL118" s="39"/>
      <c r="FM118" s="39"/>
      <c r="FN118" s="39"/>
      <c r="FO118" s="39"/>
      <c r="FP118" s="39"/>
      <c r="FQ118" s="39"/>
      <c r="FR118" s="39"/>
      <c r="FS118" s="39"/>
      <c r="FT118" s="39"/>
      <c r="FU118" s="39"/>
      <c r="FV118" s="39"/>
      <c r="FW118" s="39"/>
      <c r="FX118" s="39"/>
      <c r="FY118" s="39"/>
      <c r="FZ118" s="39"/>
      <c r="GA118" s="39"/>
      <c r="GB118" s="39"/>
      <c r="GC118" s="39"/>
      <c r="GD118" s="39"/>
      <c r="GE118" s="39"/>
      <c r="GF118" s="39"/>
      <c r="GG118" s="39"/>
      <c r="GH118" s="39"/>
      <c r="GI118" s="39"/>
      <c r="GJ118" s="39"/>
      <c r="GK118" s="39"/>
      <c r="GL118" s="39"/>
      <c r="GM118" s="39"/>
      <c r="GN118" s="39"/>
      <c r="GO118" s="39"/>
      <c r="GP118" s="39"/>
      <c r="GQ118" s="39"/>
      <c r="GR118" s="39"/>
      <c r="GS118" s="39"/>
      <c r="GT118" s="39"/>
      <c r="GU118" s="39"/>
      <c r="GV118" s="39"/>
      <c r="GW118" s="39"/>
      <c r="GX118" s="39"/>
      <c r="GY118" s="39"/>
      <c r="GZ118" s="39"/>
      <c r="HA118" s="39"/>
      <c r="HB118" s="39"/>
      <c r="HC118" s="39"/>
      <c r="HD118" s="39"/>
      <c r="HE118" s="39"/>
      <c r="HF118" s="39"/>
      <c r="HG118" s="39"/>
      <c r="HH118" s="39"/>
      <c r="HI118" s="39"/>
      <c r="HJ118" s="39"/>
      <c r="HK118" s="39"/>
      <c r="HL118" s="39"/>
      <c r="HM118" s="39"/>
      <c r="HN118" s="39"/>
      <c r="HO118" s="39"/>
      <c r="HP118" s="39"/>
      <c r="HQ118" s="39"/>
      <c r="HR118" s="39"/>
      <c r="HS118" s="39"/>
      <c r="HT118" s="39"/>
      <c r="HU118" s="39"/>
      <c r="HV118" s="39"/>
      <c r="HW118" s="39"/>
      <c r="HX118" s="39"/>
      <c r="HY118" s="39"/>
      <c r="HZ118" s="39"/>
      <c r="IA118" s="39"/>
      <c r="IB118" s="39"/>
      <c r="IC118" s="39"/>
      <c r="ID118" s="39"/>
      <c r="IE118" s="39"/>
      <c r="IF118" s="39"/>
      <c r="IG118" s="39"/>
      <c r="IH118" s="39"/>
      <c r="II118" s="39"/>
      <c r="IJ118" s="39"/>
      <c r="IK118" s="39"/>
      <c r="IL118" s="39"/>
      <c r="IM118" s="39"/>
      <c r="IN118" s="39"/>
      <c r="IO118" s="39"/>
      <c r="IP118" s="39"/>
      <c r="IQ118" s="39"/>
      <c r="IR118" s="39"/>
    </row>
    <row r="119" s="1" customFormat="1" ht="36" spans="1:252">
      <c r="A119" s="21"/>
      <c r="B119" s="21"/>
      <c r="C119" s="78"/>
      <c r="D119" s="26"/>
      <c r="E119" s="78"/>
      <c r="F119" s="31"/>
      <c r="G119" s="20" t="s">
        <v>26</v>
      </c>
      <c r="H119" s="22">
        <v>168400</v>
      </c>
      <c r="I119" s="93" t="s">
        <v>193</v>
      </c>
      <c r="J119" s="94"/>
      <c r="K119" s="90">
        <v>15</v>
      </c>
      <c r="L119" s="87">
        <v>22</v>
      </c>
      <c r="M119" s="38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  <c r="DT119" s="39"/>
      <c r="DU119" s="39"/>
      <c r="DV119" s="39"/>
      <c r="DW119" s="39"/>
      <c r="DX119" s="39"/>
      <c r="DY119" s="39"/>
      <c r="DZ119" s="39"/>
      <c r="EA119" s="39"/>
      <c r="EB119" s="39"/>
      <c r="EC119" s="39"/>
      <c r="ED119" s="39"/>
      <c r="EE119" s="39"/>
      <c r="EF119" s="39"/>
      <c r="EG119" s="39"/>
      <c r="EH119" s="39"/>
      <c r="EI119" s="39"/>
      <c r="EJ119" s="39"/>
      <c r="EK119" s="39"/>
      <c r="EL119" s="39"/>
      <c r="EM119" s="39"/>
      <c r="EN119" s="39"/>
      <c r="EO119" s="39"/>
      <c r="EP119" s="39"/>
      <c r="EQ119" s="39"/>
      <c r="ER119" s="39"/>
      <c r="ES119" s="39"/>
      <c r="ET119" s="39"/>
      <c r="EU119" s="39"/>
      <c r="EV119" s="39"/>
      <c r="EW119" s="39"/>
      <c r="EX119" s="39"/>
      <c r="EY119" s="39"/>
      <c r="EZ119" s="39"/>
      <c r="FA119" s="39"/>
      <c r="FB119" s="39"/>
      <c r="FC119" s="39"/>
      <c r="FD119" s="39"/>
      <c r="FE119" s="39"/>
      <c r="FF119" s="39"/>
      <c r="FG119" s="39"/>
      <c r="FH119" s="39"/>
      <c r="FI119" s="39"/>
      <c r="FJ119" s="39"/>
      <c r="FK119" s="39"/>
      <c r="FL119" s="39"/>
      <c r="FM119" s="39"/>
      <c r="FN119" s="39"/>
      <c r="FO119" s="39"/>
      <c r="FP119" s="39"/>
      <c r="FQ119" s="39"/>
      <c r="FR119" s="39"/>
      <c r="FS119" s="39"/>
      <c r="FT119" s="39"/>
      <c r="FU119" s="39"/>
      <c r="FV119" s="39"/>
      <c r="FW119" s="39"/>
      <c r="FX119" s="39"/>
      <c r="FY119" s="39"/>
      <c r="FZ119" s="39"/>
      <c r="GA119" s="39"/>
      <c r="GB119" s="39"/>
      <c r="GC119" s="39"/>
      <c r="GD119" s="39"/>
      <c r="GE119" s="39"/>
      <c r="GF119" s="39"/>
      <c r="GG119" s="39"/>
      <c r="GH119" s="39"/>
      <c r="GI119" s="39"/>
      <c r="GJ119" s="39"/>
      <c r="GK119" s="39"/>
      <c r="GL119" s="39"/>
      <c r="GM119" s="39"/>
      <c r="GN119" s="39"/>
      <c r="GO119" s="39"/>
      <c r="GP119" s="39"/>
      <c r="GQ119" s="39"/>
      <c r="GR119" s="39"/>
      <c r="GS119" s="39"/>
      <c r="GT119" s="39"/>
      <c r="GU119" s="39"/>
      <c r="GV119" s="39"/>
      <c r="GW119" s="39"/>
      <c r="GX119" s="39"/>
      <c r="GY119" s="39"/>
      <c r="GZ119" s="39"/>
      <c r="HA119" s="39"/>
      <c r="HB119" s="39"/>
      <c r="HC119" s="39"/>
      <c r="HD119" s="39"/>
      <c r="HE119" s="39"/>
      <c r="HF119" s="39"/>
      <c r="HG119" s="39"/>
      <c r="HH119" s="39"/>
      <c r="HI119" s="39"/>
      <c r="HJ119" s="39"/>
      <c r="HK119" s="39"/>
      <c r="HL119" s="39"/>
      <c r="HM119" s="39"/>
      <c r="HN119" s="39"/>
      <c r="HO119" s="39"/>
      <c r="HP119" s="39"/>
      <c r="HQ119" s="39"/>
      <c r="HR119" s="39"/>
      <c r="HS119" s="39"/>
      <c r="HT119" s="39"/>
      <c r="HU119" s="39"/>
      <c r="HV119" s="39"/>
      <c r="HW119" s="39"/>
      <c r="HX119" s="39"/>
      <c r="HY119" s="39"/>
      <c r="HZ119" s="39"/>
      <c r="IA119" s="39"/>
      <c r="IB119" s="39"/>
      <c r="IC119" s="39"/>
      <c r="ID119" s="39"/>
      <c r="IE119" s="39"/>
      <c r="IF119" s="39"/>
      <c r="IG119" s="39"/>
      <c r="IH119" s="39"/>
      <c r="II119" s="39"/>
      <c r="IJ119" s="39"/>
      <c r="IK119" s="39"/>
      <c r="IL119" s="39"/>
      <c r="IM119" s="39"/>
      <c r="IN119" s="39"/>
      <c r="IO119" s="39"/>
      <c r="IP119" s="39"/>
      <c r="IQ119" s="39"/>
      <c r="IR119" s="39"/>
    </row>
    <row r="120" s="1" customFormat="1" ht="36" spans="1:252">
      <c r="A120" s="21"/>
      <c r="B120" s="21"/>
      <c r="C120" s="20"/>
      <c r="D120" s="29"/>
      <c r="E120" s="20"/>
      <c r="F120" s="31"/>
      <c r="G120" s="20" t="s">
        <v>26</v>
      </c>
      <c r="H120" s="22">
        <v>325000</v>
      </c>
      <c r="I120" s="93" t="s">
        <v>194</v>
      </c>
      <c r="J120" s="94"/>
      <c r="K120" s="90">
        <v>16</v>
      </c>
      <c r="L120" s="87">
        <v>23</v>
      </c>
      <c r="M120" s="38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  <c r="EE120" s="39"/>
      <c r="EF120" s="39"/>
      <c r="EG120" s="39"/>
      <c r="EH120" s="39"/>
      <c r="EI120" s="39"/>
      <c r="EJ120" s="39"/>
      <c r="EK120" s="39"/>
      <c r="EL120" s="39"/>
      <c r="EM120" s="39"/>
      <c r="EN120" s="39"/>
      <c r="EO120" s="39"/>
      <c r="EP120" s="39"/>
      <c r="EQ120" s="39"/>
      <c r="ER120" s="39"/>
      <c r="ES120" s="39"/>
      <c r="ET120" s="39"/>
      <c r="EU120" s="39"/>
      <c r="EV120" s="39"/>
      <c r="EW120" s="39"/>
      <c r="EX120" s="39"/>
      <c r="EY120" s="39"/>
      <c r="EZ120" s="39"/>
      <c r="FA120" s="39"/>
      <c r="FB120" s="39"/>
      <c r="FC120" s="39"/>
      <c r="FD120" s="39"/>
      <c r="FE120" s="39"/>
      <c r="FF120" s="39"/>
      <c r="FG120" s="39"/>
      <c r="FH120" s="39"/>
      <c r="FI120" s="39"/>
      <c r="FJ120" s="39"/>
      <c r="FK120" s="39"/>
      <c r="FL120" s="39"/>
      <c r="FM120" s="39"/>
      <c r="FN120" s="39"/>
      <c r="FO120" s="39"/>
      <c r="FP120" s="39"/>
      <c r="FQ120" s="39"/>
      <c r="FR120" s="39"/>
      <c r="FS120" s="39"/>
      <c r="FT120" s="39"/>
      <c r="FU120" s="39"/>
      <c r="FV120" s="39"/>
      <c r="FW120" s="39"/>
      <c r="FX120" s="39"/>
      <c r="FY120" s="39"/>
      <c r="FZ120" s="39"/>
      <c r="GA120" s="39"/>
      <c r="GB120" s="39"/>
      <c r="GC120" s="39"/>
      <c r="GD120" s="39"/>
      <c r="GE120" s="39"/>
      <c r="GF120" s="39"/>
      <c r="GG120" s="39"/>
      <c r="GH120" s="39"/>
      <c r="GI120" s="39"/>
      <c r="GJ120" s="39"/>
      <c r="GK120" s="39"/>
      <c r="GL120" s="39"/>
      <c r="GM120" s="39"/>
      <c r="GN120" s="39"/>
      <c r="GO120" s="39"/>
      <c r="GP120" s="39"/>
      <c r="GQ120" s="39"/>
      <c r="GR120" s="39"/>
      <c r="GS120" s="39"/>
      <c r="GT120" s="39"/>
      <c r="GU120" s="39"/>
      <c r="GV120" s="39"/>
      <c r="GW120" s="39"/>
      <c r="GX120" s="39"/>
      <c r="GY120" s="39"/>
      <c r="GZ120" s="39"/>
      <c r="HA120" s="39"/>
      <c r="HB120" s="39"/>
      <c r="HC120" s="39"/>
      <c r="HD120" s="39"/>
      <c r="HE120" s="39"/>
      <c r="HF120" s="39"/>
      <c r="HG120" s="39"/>
      <c r="HH120" s="39"/>
      <c r="HI120" s="39"/>
      <c r="HJ120" s="39"/>
      <c r="HK120" s="39"/>
      <c r="HL120" s="39"/>
      <c r="HM120" s="39"/>
      <c r="HN120" s="39"/>
      <c r="HO120" s="39"/>
      <c r="HP120" s="39"/>
      <c r="HQ120" s="39"/>
      <c r="HR120" s="39"/>
      <c r="HS120" s="39"/>
      <c r="HT120" s="39"/>
      <c r="HU120" s="39"/>
      <c r="HV120" s="39"/>
      <c r="HW120" s="39"/>
      <c r="HX120" s="39"/>
      <c r="HY120" s="39"/>
      <c r="HZ120" s="39"/>
      <c r="IA120" s="39"/>
      <c r="IB120" s="39"/>
      <c r="IC120" s="39"/>
      <c r="ID120" s="39"/>
      <c r="IE120" s="39"/>
      <c r="IF120" s="39"/>
      <c r="IG120" s="39"/>
      <c r="IH120" s="39"/>
      <c r="II120" s="39"/>
      <c r="IJ120" s="39"/>
      <c r="IK120" s="39"/>
      <c r="IL120" s="39"/>
      <c r="IM120" s="39"/>
      <c r="IN120" s="39"/>
      <c r="IO120" s="39"/>
      <c r="IP120" s="39"/>
      <c r="IQ120" s="39"/>
      <c r="IR120" s="39"/>
    </row>
    <row r="121" s="1" customFormat="1" ht="36" spans="1:252">
      <c r="A121" s="21"/>
      <c r="B121" s="21"/>
      <c r="C121" s="20"/>
      <c r="D121" s="29"/>
      <c r="E121" s="20"/>
      <c r="F121" s="31"/>
      <c r="G121" s="20" t="s">
        <v>26</v>
      </c>
      <c r="H121" s="22">
        <v>230000</v>
      </c>
      <c r="I121" s="93" t="s">
        <v>195</v>
      </c>
      <c r="J121" s="94"/>
      <c r="K121" s="90">
        <v>17</v>
      </c>
      <c r="L121" s="87">
        <v>24</v>
      </c>
      <c r="M121" s="38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39"/>
      <c r="DS121" s="39"/>
      <c r="DT121" s="39"/>
      <c r="DU121" s="39"/>
      <c r="DV121" s="39"/>
      <c r="DW121" s="39"/>
      <c r="DX121" s="39"/>
      <c r="DY121" s="39"/>
      <c r="DZ121" s="39"/>
      <c r="EA121" s="39"/>
      <c r="EB121" s="39"/>
      <c r="EC121" s="39"/>
      <c r="ED121" s="39"/>
      <c r="EE121" s="39"/>
      <c r="EF121" s="39"/>
      <c r="EG121" s="39"/>
      <c r="EH121" s="39"/>
      <c r="EI121" s="39"/>
      <c r="EJ121" s="39"/>
      <c r="EK121" s="39"/>
      <c r="EL121" s="39"/>
      <c r="EM121" s="39"/>
      <c r="EN121" s="39"/>
      <c r="EO121" s="39"/>
      <c r="EP121" s="39"/>
      <c r="EQ121" s="39"/>
      <c r="ER121" s="39"/>
      <c r="ES121" s="39"/>
      <c r="ET121" s="39"/>
      <c r="EU121" s="39"/>
      <c r="EV121" s="39"/>
      <c r="EW121" s="39"/>
      <c r="EX121" s="39"/>
      <c r="EY121" s="39"/>
      <c r="EZ121" s="39"/>
      <c r="FA121" s="39"/>
      <c r="FB121" s="39"/>
      <c r="FC121" s="39"/>
      <c r="FD121" s="39"/>
      <c r="FE121" s="39"/>
      <c r="FF121" s="39"/>
      <c r="FG121" s="39"/>
      <c r="FH121" s="39"/>
      <c r="FI121" s="39"/>
      <c r="FJ121" s="39"/>
      <c r="FK121" s="39"/>
      <c r="FL121" s="39"/>
      <c r="FM121" s="39"/>
      <c r="FN121" s="39"/>
      <c r="FO121" s="39"/>
      <c r="FP121" s="39"/>
      <c r="FQ121" s="39"/>
      <c r="FR121" s="39"/>
      <c r="FS121" s="39"/>
      <c r="FT121" s="39"/>
      <c r="FU121" s="39"/>
      <c r="FV121" s="39"/>
      <c r="FW121" s="39"/>
      <c r="FX121" s="39"/>
      <c r="FY121" s="39"/>
      <c r="FZ121" s="39"/>
      <c r="GA121" s="39"/>
      <c r="GB121" s="39"/>
      <c r="GC121" s="39"/>
      <c r="GD121" s="39"/>
      <c r="GE121" s="39"/>
      <c r="GF121" s="39"/>
      <c r="GG121" s="39"/>
      <c r="GH121" s="39"/>
      <c r="GI121" s="39"/>
      <c r="GJ121" s="39"/>
      <c r="GK121" s="39"/>
      <c r="GL121" s="39"/>
      <c r="GM121" s="39"/>
      <c r="GN121" s="39"/>
      <c r="GO121" s="39"/>
      <c r="GP121" s="39"/>
      <c r="GQ121" s="39"/>
      <c r="GR121" s="39"/>
      <c r="GS121" s="39"/>
      <c r="GT121" s="39"/>
      <c r="GU121" s="39"/>
      <c r="GV121" s="39"/>
      <c r="GW121" s="39"/>
      <c r="GX121" s="39"/>
      <c r="GY121" s="39"/>
      <c r="GZ121" s="39"/>
      <c r="HA121" s="39"/>
      <c r="HB121" s="39"/>
      <c r="HC121" s="39"/>
      <c r="HD121" s="39"/>
      <c r="HE121" s="39"/>
      <c r="HF121" s="39"/>
      <c r="HG121" s="39"/>
      <c r="HH121" s="39"/>
      <c r="HI121" s="39"/>
      <c r="HJ121" s="39"/>
      <c r="HK121" s="39"/>
      <c r="HL121" s="39"/>
      <c r="HM121" s="39"/>
      <c r="HN121" s="39"/>
      <c r="HO121" s="39"/>
      <c r="HP121" s="39"/>
      <c r="HQ121" s="39"/>
      <c r="HR121" s="39"/>
      <c r="HS121" s="39"/>
      <c r="HT121" s="39"/>
      <c r="HU121" s="39"/>
      <c r="HV121" s="39"/>
      <c r="HW121" s="39"/>
      <c r="HX121" s="39"/>
      <c r="HY121" s="39"/>
      <c r="HZ121" s="39"/>
      <c r="IA121" s="39"/>
      <c r="IB121" s="39"/>
      <c r="IC121" s="39"/>
      <c r="ID121" s="39"/>
      <c r="IE121" s="39"/>
      <c r="IF121" s="39"/>
      <c r="IG121" s="39"/>
      <c r="IH121" s="39"/>
      <c r="II121" s="39"/>
      <c r="IJ121" s="39"/>
      <c r="IK121" s="39"/>
      <c r="IL121" s="39"/>
      <c r="IM121" s="39"/>
      <c r="IN121" s="39"/>
      <c r="IO121" s="39"/>
      <c r="IP121" s="39"/>
      <c r="IQ121" s="39"/>
      <c r="IR121" s="39"/>
    </row>
    <row r="122" s="1" customFormat="1" ht="36" spans="1:252">
      <c r="A122" s="21"/>
      <c r="B122" s="21"/>
      <c r="C122" s="20"/>
      <c r="D122" s="29"/>
      <c r="E122" s="20"/>
      <c r="F122" s="31"/>
      <c r="G122" s="20" t="s">
        <v>26</v>
      </c>
      <c r="H122" s="22">
        <v>21600</v>
      </c>
      <c r="I122" s="93" t="s">
        <v>196</v>
      </c>
      <c r="J122" s="94"/>
      <c r="K122" s="95">
        <v>18</v>
      </c>
      <c r="L122" s="21">
        <v>25</v>
      </c>
      <c r="M122" s="38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  <c r="DK122" s="39"/>
      <c r="DL122" s="39"/>
      <c r="DM122" s="39"/>
      <c r="DN122" s="39"/>
      <c r="DO122" s="39"/>
      <c r="DP122" s="39"/>
      <c r="DQ122" s="39"/>
      <c r="DR122" s="39"/>
      <c r="DS122" s="39"/>
      <c r="DT122" s="39"/>
      <c r="DU122" s="39"/>
      <c r="DV122" s="39"/>
      <c r="DW122" s="39"/>
      <c r="DX122" s="39"/>
      <c r="DY122" s="39"/>
      <c r="DZ122" s="39"/>
      <c r="EA122" s="39"/>
      <c r="EB122" s="39"/>
      <c r="EC122" s="39"/>
      <c r="ED122" s="39"/>
      <c r="EE122" s="39"/>
      <c r="EF122" s="39"/>
      <c r="EG122" s="39"/>
      <c r="EH122" s="39"/>
      <c r="EI122" s="39"/>
      <c r="EJ122" s="39"/>
      <c r="EK122" s="39"/>
      <c r="EL122" s="39"/>
      <c r="EM122" s="39"/>
      <c r="EN122" s="39"/>
      <c r="EO122" s="39"/>
      <c r="EP122" s="39"/>
      <c r="EQ122" s="39"/>
      <c r="ER122" s="39"/>
      <c r="ES122" s="39"/>
      <c r="ET122" s="39"/>
      <c r="EU122" s="39"/>
      <c r="EV122" s="39"/>
      <c r="EW122" s="39"/>
      <c r="EX122" s="39"/>
      <c r="EY122" s="39"/>
      <c r="EZ122" s="39"/>
      <c r="FA122" s="39"/>
      <c r="FB122" s="39"/>
      <c r="FC122" s="39"/>
      <c r="FD122" s="39"/>
      <c r="FE122" s="39"/>
      <c r="FF122" s="39"/>
      <c r="FG122" s="39"/>
      <c r="FH122" s="39"/>
      <c r="FI122" s="39"/>
      <c r="FJ122" s="39"/>
      <c r="FK122" s="39"/>
      <c r="FL122" s="39"/>
      <c r="FM122" s="39"/>
      <c r="FN122" s="39"/>
      <c r="FO122" s="39"/>
      <c r="FP122" s="39"/>
      <c r="FQ122" s="39"/>
      <c r="FR122" s="39"/>
      <c r="FS122" s="39"/>
      <c r="FT122" s="39"/>
      <c r="FU122" s="39"/>
      <c r="FV122" s="39"/>
      <c r="FW122" s="39"/>
      <c r="FX122" s="39"/>
      <c r="FY122" s="39"/>
      <c r="FZ122" s="39"/>
      <c r="GA122" s="39"/>
      <c r="GB122" s="39"/>
      <c r="GC122" s="39"/>
      <c r="GD122" s="39"/>
      <c r="GE122" s="39"/>
      <c r="GF122" s="39"/>
      <c r="GG122" s="39"/>
      <c r="GH122" s="39"/>
      <c r="GI122" s="39"/>
      <c r="GJ122" s="39"/>
      <c r="GK122" s="39"/>
      <c r="GL122" s="39"/>
      <c r="GM122" s="39"/>
      <c r="GN122" s="39"/>
      <c r="GO122" s="39"/>
      <c r="GP122" s="39"/>
      <c r="GQ122" s="39"/>
      <c r="GR122" s="39"/>
      <c r="GS122" s="39"/>
      <c r="GT122" s="39"/>
      <c r="GU122" s="39"/>
      <c r="GV122" s="39"/>
      <c r="GW122" s="39"/>
      <c r="GX122" s="39"/>
      <c r="GY122" s="39"/>
      <c r="GZ122" s="39"/>
      <c r="HA122" s="39"/>
      <c r="HB122" s="39"/>
      <c r="HC122" s="39"/>
      <c r="HD122" s="39"/>
      <c r="HE122" s="39"/>
      <c r="HF122" s="39"/>
      <c r="HG122" s="39"/>
      <c r="HH122" s="39"/>
      <c r="HI122" s="39"/>
      <c r="HJ122" s="39"/>
      <c r="HK122" s="39"/>
      <c r="HL122" s="39"/>
      <c r="HM122" s="39"/>
      <c r="HN122" s="39"/>
      <c r="HO122" s="39"/>
      <c r="HP122" s="39"/>
      <c r="HQ122" s="39"/>
      <c r="HR122" s="39"/>
      <c r="HS122" s="39"/>
      <c r="HT122" s="39"/>
      <c r="HU122" s="39"/>
      <c r="HV122" s="39"/>
      <c r="HW122" s="39"/>
      <c r="HX122" s="39"/>
      <c r="HY122" s="39"/>
      <c r="HZ122" s="39"/>
      <c r="IA122" s="39"/>
      <c r="IB122" s="39"/>
      <c r="IC122" s="39"/>
      <c r="ID122" s="39"/>
      <c r="IE122" s="39"/>
      <c r="IF122" s="39"/>
      <c r="IG122" s="39"/>
      <c r="IH122" s="39"/>
      <c r="II122" s="39"/>
      <c r="IJ122" s="39"/>
      <c r="IK122" s="39"/>
      <c r="IL122" s="39"/>
      <c r="IM122" s="39"/>
      <c r="IN122" s="39"/>
      <c r="IO122" s="39"/>
      <c r="IP122" s="39"/>
      <c r="IQ122" s="39"/>
      <c r="IR122" s="39"/>
    </row>
    <row r="123" s="1" customFormat="1" ht="36" spans="1:252">
      <c r="A123" s="21"/>
      <c r="B123" s="21"/>
      <c r="C123" s="20"/>
      <c r="D123" s="29"/>
      <c r="E123" s="20"/>
      <c r="F123" s="31"/>
      <c r="G123" s="20" t="s">
        <v>26</v>
      </c>
      <c r="H123" s="22">
        <v>107000</v>
      </c>
      <c r="I123" s="93" t="s">
        <v>197</v>
      </c>
      <c r="J123" s="94"/>
      <c r="K123" s="96">
        <v>19</v>
      </c>
      <c r="L123" s="21">
        <v>49</v>
      </c>
      <c r="M123" s="38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39"/>
      <c r="DR123" s="39"/>
      <c r="DS123" s="39"/>
      <c r="DT123" s="39"/>
      <c r="DU123" s="39"/>
      <c r="DV123" s="39"/>
      <c r="DW123" s="39"/>
      <c r="DX123" s="39"/>
      <c r="DY123" s="39"/>
      <c r="DZ123" s="39"/>
      <c r="EA123" s="39"/>
      <c r="EB123" s="39"/>
      <c r="EC123" s="39"/>
      <c r="ED123" s="39"/>
      <c r="EE123" s="39"/>
      <c r="EF123" s="39"/>
      <c r="EG123" s="39"/>
      <c r="EH123" s="39"/>
      <c r="EI123" s="39"/>
      <c r="EJ123" s="39"/>
      <c r="EK123" s="39"/>
      <c r="EL123" s="39"/>
      <c r="EM123" s="39"/>
      <c r="EN123" s="39"/>
      <c r="EO123" s="39"/>
      <c r="EP123" s="39"/>
      <c r="EQ123" s="39"/>
      <c r="ER123" s="39"/>
      <c r="ES123" s="39"/>
      <c r="ET123" s="39"/>
      <c r="EU123" s="39"/>
      <c r="EV123" s="39"/>
      <c r="EW123" s="39"/>
      <c r="EX123" s="39"/>
      <c r="EY123" s="39"/>
      <c r="EZ123" s="39"/>
      <c r="FA123" s="39"/>
      <c r="FB123" s="39"/>
      <c r="FC123" s="39"/>
      <c r="FD123" s="39"/>
      <c r="FE123" s="39"/>
      <c r="FF123" s="39"/>
      <c r="FG123" s="39"/>
      <c r="FH123" s="39"/>
      <c r="FI123" s="39"/>
      <c r="FJ123" s="39"/>
      <c r="FK123" s="39"/>
      <c r="FL123" s="39"/>
      <c r="FM123" s="39"/>
      <c r="FN123" s="39"/>
      <c r="FO123" s="39"/>
      <c r="FP123" s="39"/>
      <c r="FQ123" s="39"/>
      <c r="FR123" s="39"/>
      <c r="FS123" s="39"/>
      <c r="FT123" s="39"/>
      <c r="FU123" s="39"/>
      <c r="FV123" s="39"/>
      <c r="FW123" s="39"/>
      <c r="FX123" s="39"/>
      <c r="FY123" s="39"/>
      <c r="FZ123" s="39"/>
      <c r="GA123" s="39"/>
      <c r="GB123" s="39"/>
      <c r="GC123" s="39"/>
      <c r="GD123" s="39"/>
      <c r="GE123" s="39"/>
      <c r="GF123" s="39"/>
      <c r="GG123" s="39"/>
      <c r="GH123" s="39"/>
      <c r="GI123" s="39"/>
      <c r="GJ123" s="39"/>
      <c r="GK123" s="39"/>
      <c r="GL123" s="39"/>
      <c r="GM123" s="39"/>
      <c r="GN123" s="39"/>
      <c r="GO123" s="39"/>
      <c r="GP123" s="39"/>
      <c r="GQ123" s="39"/>
      <c r="GR123" s="39"/>
      <c r="GS123" s="39"/>
      <c r="GT123" s="39"/>
      <c r="GU123" s="39"/>
      <c r="GV123" s="39"/>
      <c r="GW123" s="39"/>
      <c r="GX123" s="39"/>
      <c r="GY123" s="39"/>
      <c r="GZ123" s="39"/>
      <c r="HA123" s="39"/>
      <c r="HB123" s="39"/>
      <c r="HC123" s="39"/>
      <c r="HD123" s="39"/>
      <c r="HE123" s="39"/>
      <c r="HF123" s="39"/>
      <c r="HG123" s="39"/>
      <c r="HH123" s="39"/>
      <c r="HI123" s="39"/>
      <c r="HJ123" s="39"/>
      <c r="HK123" s="39"/>
      <c r="HL123" s="39"/>
      <c r="HM123" s="39"/>
      <c r="HN123" s="39"/>
      <c r="HO123" s="39"/>
      <c r="HP123" s="39"/>
      <c r="HQ123" s="39"/>
      <c r="HR123" s="39"/>
      <c r="HS123" s="39"/>
      <c r="HT123" s="39"/>
      <c r="HU123" s="39"/>
      <c r="HV123" s="39"/>
      <c r="HW123" s="39"/>
      <c r="HX123" s="39"/>
      <c r="HY123" s="39"/>
      <c r="HZ123" s="39"/>
      <c r="IA123" s="39"/>
      <c r="IB123" s="39"/>
      <c r="IC123" s="39"/>
      <c r="ID123" s="39"/>
      <c r="IE123" s="39"/>
      <c r="IF123" s="39"/>
      <c r="IG123" s="39"/>
      <c r="IH123" s="39"/>
      <c r="II123" s="39"/>
      <c r="IJ123" s="39"/>
      <c r="IK123" s="39"/>
      <c r="IL123" s="39"/>
      <c r="IM123" s="39"/>
      <c r="IN123" s="39"/>
      <c r="IO123" s="39"/>
      <c r="IP123" s="39"/>
      <c r="IQ123" s="39"/>
      <c r="IR123" s="39"/>
    </row>
    <row r="124" s="1" customFormat="1" ht="36" spans="1:252">
      <c r="A124" s="21"/>
      <c r="B124" s="21"/>
      <c r="C124" s="20"/>
      <c r="D124" s="29"/>
      <c r="E124" s="20"/>
      <c r="F124" s="31"/>
      <c r="G124" s="20" t="s">
        <v>26</v>
      </c>
      <c r="H124" s="22">
        <v>149700</v>
      </c>
      <c r="I124" s="93" t="s">
        <v>198</v>
      </c>
      <c r="J124" s="94"/>
      <c r="K124" s="96">
        <v>20</v>
      </c>
      <c r="L124" s="21">
        <v>51</v>
      </c>
      <c r="M124" s="38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  <c r="DK124" s="39"/>
      <c r="DL124" s="39"/>
      <c r="DM124" s="39"/>
      <c r="DN124" s="39"/>
      <c r="DO124" s="39"/>
      <c r="DP124" s="39"/>
      <c r="DQ124" s="39"/>
      <c r="DR124" s="39"/>
      <c r="DS124" s="39"/>
      <c r="DT124" s="39"/>
      <c r="DU124" s="39"/>
      <c r="DV124" s="39"/>
      <c r="DW124" s="39"/>
      <c r="DX124" s="39"/>
      <c r="DY124" s="39"/>
      <c r="DZ124" s="39"/>
      <c r="EA124" s="39"/>
      <c r="EB124" s="39"/>
      <c r="EC124" s="39"/>
      <c r="ED124" s="39"/>
      <c r="EE124" s="39"/>
      <c r="EF124" s="39"/>
      <c r="EG124" s="39"/>
      <c r="EH124" s="39"/>
      <c r="EI124" s="39"/>
      <c r="EJ124" s="39"/>
      <c r="EK124" s="39"/>
      <c r="EL124" s="39"/>
      <c r="EM124" s="39"/>
      <c r="EN124" s="39"/>
      <c r="EO124" s="39"/>
      <c r="EP124" s="39"/>
      <c r="EQ124" s="39"/>
      <c r="ER124" s="39"/>
      <c r="ES124" s="39"/>
      <c r="ET124" s="39"/>
      <c r="EU124" s="39"/>
      <c r="EV124" s="39"/>
      <c r="EW124" s="39"/>
      <c r="EX124" s="39"/>
      <c r="EY124" s="39"/>
      <c r="EZ124" s="39"/>
      <c r="FA124" s="39"/>
      <c r="FB124" s="39"/>
      <c r="FC124" s="39"/>
      <c r="FD124" s="39"/>
      <c r="FE124" s="39"/>
      <c r="FF124" s="39"/>
      <c r="FG124" s="39"/>
      <c r="FH124" s="39"/>
      <c r="FI124" s="39"/>
      <c r="FJ124" s="39"/>
      <c r="FK124" s="39"/>
      <c r="FL124" s="39"/>
      <c r="FM124" s="39"/>
      <c r="FN124" s="39"/>
      <c r="FO124" s="39"/>
      <c r="FP124" s="39"/>
      <c r="FQ124" s="39"/>
      <c r="FR124" s="39"/>
      <c r="FS124" s="39"/>
      <c r="FT124" s="39"/>
      <c r="FU124" s="39"/>
      <c r="FV124" s="39"/>
      <c r="FW124" s="39"/>
      <c r="FX124" s="39"/>
      <c r="FY124" s="39"/>
      <c r="FZ124" s="39"/>
      <c r="GA124" s="39"/>
      <c r="GB124" s="39"/>
      <c r="GC124" s="39"/>
      <c r="GD124" s="39"/>
      <c r="GE124" s="39"/>
      <c r="GF124" s="39"/>
      <c r="GG124" s="39"/>
      <c r="GH124" s="39"/>
      <c r="GI124" s="39"/>
      <c r="GJ124" s="39"/>
      <c r="GK124" s="39"/>
      <c r="GL124" s="39"/>
      <c r="GM124" s="39"/>
      <c r="GN124" s="39"/>
      <c r="GO124" s="39"/>
      <c r="GP124" s="39"/>
      <c r="GQ124" s="39"/>
      <c r="GR124" s="39"/>
      <c r="GS124" s="39"/>
      <c r="GT124" s="39"/>
      <c r="GU124" s="39"/>
      <c r="GV124" s="39"/>
      <c r="GW124" s="39"/>
      <c r="GX124" s="39"/>
      <c r="GY124" s="39"/>
      <c r="GZ124" s="39"/>
      <c r="HA124" s="39"/>
      <c r="HB124" s="39"/>
      <c r="HC124" s="39"/>
      <c r="HD124" s="39"/>
      <c r="HE124" s="39"/>
      <c r="HF124" s="39"/>
      <c r="HG124" s="39"/>
      <c r="HH124" s="39"/>
      <c r="HI124" s="39"/>
      <c r="HJ124" s="39"/>
      <c r="HK124" s="39"/>
      <c r="HL124" s="39"/>
      <c r="HM124" s="39"/>
      <c r="HN124" s="39"/>
      <c r="HO124" s="39"/>
      <c r="HP124" s="39"/>
      <c r="HQ124" s="39"/>
      <c r="HR124" s="39"/>
      <c r="HS124" s="39"/>
      <c r="HT124" s="39"/>
      <c r="HU124" s="39"/>
      <c r="HV124" s="39"/>
      <c r="HW124" s="39"/>
      <c r="HX124" s="39"/>
      <c r="HY124" s="39"/>
      <c r="HZ124" s="39"/>
      <c r="IA124" s="39"/>
      <c r="IB124" s="39"/>
      <c r="IC124" s="39"/>
      <c r="ID124" s="39"/>
      <c r="IE124" s="39"/>
      <c r="IF124" s="39"/>
      <c r="IG124" s="39"/>
      <c r="IH124" s="39"/>
      <c r="II124" s="39"/>
      <c r="IJ124" s="39"/>
      <c r="IK124" s="39"/>
      <c r="IL124" s="39"/>
      <c r="IM124" s="39"/>
      <c r="IN124" s="39"/>
      <c r="IO124" s="39"/>
      <c r="IP124" s="39"/>
      <c r="IQ124" s="39"/>
      <c r="IR124" s="39"/>
    </row>
    <row r="125" s="1" customFormat="1" ht="27" customHeight="1" spans="1:252">
      <c r="A125" s="21"/>
      <c r="B125" s="21"/>
      <c r="C125" s="20"/>
      <c r="D125" s="29"/>
      <c r="E125" s="20"/>
      <c r="F125" s="31"/>
      <c r="G125" s="20" t="s">
        <v>34</v>
      </c>
      <c r="H125" s="22">
        <v>120122</v>
      </c>
      <c r="I125" s="93" t="s">
        <v>199</v>
      </c>
      <c r="J125" s="94"/>
      <c r="K125" s="96">
        <v>21</v>
      </c>
      <c r="L125" s="21">
        <v>18</v>
      </c>
      <c r="M125" s="38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  <c r="DG125" s="39"/>
      <c r="DH125" s="39"/>
      <c r="DI125" s="39"/>
      <c r="DJ125" s="39"/>
      <c r="DK125" s="39"/>
      <c r="DL125" s="39"/>
      <c r="DM125" s="39"/>
      <c r="DN125" s="39"/>
      <c r="DO125" s="39"/>
      <c r="DP125" s="39"/>
      <c r="DQ125" s="39"/>
      <c r="DR125" s="39"/>
      <c r="DS125" s="39"/>
      <c r="DT125" s="39"/>
      <c r="DU125" s="39"/>
      <c r="DV125" s="39"/>
      <c r="DW125" s="39"/>
      <c r="DX125" s="39"/>
      <c r="DY125" s="39"/>
      <c r="DZ125" s="39"/>
      <c r="EA125" s="39"/>
      <c r="EB125" s="39"/>
      <c r="EC125" s="39"/>
      <c r="ED125" s="39"/>
      <c r="EE125" s="39"/>
      <c r="EF125" s="39"/>
      <c r="EG125" s="39"/>
      <c r="EH125" s="39"/>
      <c r="EI125" s="39"/>
      <c r="EJ125" s="39"/>
      <c r="EK125" s="39"/>
      <c r="EL125" s="39"/>
      <c r="EM125" s="39"/>
      <c r="EN125" s="39"/>
      <c r="EO125" s="39"/>
      <c r="EP125" s="39"/>
      <c r="EQ125" s="39"/>
      <c r="ER125" s="39"/>
      <c r="ES125" s="39"/>
      <c r="ET125" s="39"/>
      <c r="EU125" s="39"/>
      <c r="EV125" s="39"/>
      <c r="EW125" s="39"/>
      <c r="EX125" s="39"/>
      <c r="EY125" s="39"/>
      <c r="EZ125" s="39"/>
      <c r="FA125" s="39"/>
      <c r="FB125" s="39"/>
      <c r="FC125" s="39"/>
      <c r="FD125" s="39"/>
      <c r="FE125" s="39"/>
      <c r="FF125" s="39"/>
      <c r="FG125" s="39"/>
      <c r="FH125" s="39"/>
      <c r="FI125" s="39"/>
      <c r="FJ125" s="39"/>
      <c r="FK125" s="39"/>
      <c r="FL125" s="39"/>
      <c r="FM125" s="39"/>
      <c r="FN125" s="39"/>
      <c r="FO125" s="39"/>
      <c r="FP125" s="39"/>
      <c r="FQ125" s="39"/>
      <c r="FR125" s="39"/>
      <c r="FS125" s="39"/>
      <c r="FT125" s="39"/>
      <c r="FU125" s="39"/>
      <c r="FV125" s="39"/>
      <c r="FW125" s="39"/>
      <c r="FX125" s="39"/>
      <c r="FY125" s="39"/>
      <c r="FZ125" s="39"/>
      <c r="GA125" s="39"/>
      <c r="GB125" s="39"/>
      <c r="GC125" s="39"/>
      <c r="GD125" s="39"/>
      <c r="GE125" s="39"/>
      <c r="GF125" s="39"/>
      <c r="GG125" s="39"/>
      <c r="GH125" s="39"/>
      <c r="GI125" s="39"/>
      <c r="GJ125" s="39"/>
      <c r="GK125" s="39"/>
      <c r="GL125" s="39"/>
      <c r="GM125" s="39"/>
      <c r="GN125" s="39"/>
      <c r="GO125" s="39"/>
      <c r="GP125" s="39"/>
      <c r="GQ125" s="39"/>
      <c r="GR125" s="39"/>
      <c r="GS125" s="39"/>
      <c r="GT125" s="39"/>
      <c r="GU125" s="39"/>
      <c r="GV125" s="39"/>
      <c r="GW125" s="39"/>
      <c r="GX125" s="39"/>
      <c r="GY125" s="39"/>
      <c r="GZ125" s="39"/>
      <c r="HA125" s="39"/>
      <c r="HB125" s="39"/>
      <c r="HC125" s="39"/>
      <c r="HD125" s="39"/>
      <c r="HE125" s="39"/>
      <c r="HF125" s="39"/>
      <c r="HG125" s="39"/>
      <c r="HH125" s="39"/>
      <c r="HI125" s="39"/>
      <c r="HJ125" s="39"/>
      <c r="HK125" s="39"/>
      <c r="HL125" s="39"/>
      <c r="HM125" s="39"/>
      <c r="HN125" s="39"/>
      <c r="HO125" s="39"/>
      <c r="HP125" s="39"/>
      <c r="HQ125" s="39"/>
      <c r="HR125" s="39"/>
      <c r="HS125" s="39"/>
      <c r="HT125" s="39"/>
      <c r="HU125" s="39"/>
      <c r="HV125" s="39"/>
      <c r="HW125" s="39"/>
      <c r="HX125" s="39"/>
      <c r="HY125" s="39"/>
      <c r="HZ125" s="39"/>
      <c r="IA125" s="39"/>
      <c r="IB125" s="39"/>
      <c r="IC125" s="39"/>
      <c r="ID125" s="39"/>
      <c r="IE125" s="39"/>
      <c r="IF125" s="39"/>
      <c r="IG125" s="39"/>
      <c r="IH125" s="39"/>
      <c r="II125" s="39"/>
      <c r="IJ125" s="39"/>
      <c r="IK125" s="39"/>
      <c r="IL125" s="39"/>
      <c r="IM125" s="39"/>
      <c r="IN125" s="39"/>
      <c r="IO125" s="39"/>
      <c r="IP125" s="39"/>
      <c r="IQ125" s="39"/>
      <c r="IR125" s="39"/>
    </row>
    <row r="126" s="1" customFormat="1" ht="27" customHeight="1" spans="1:252">
      <c r="A126" s="21"/>
      <c r="B126" s="21"/>
      <c r="C126" s="20"/>
      <c r="D126" s="29"/>
      <c r="E126" s="20"/>
      <c r="F126" s="31"/>
      <c r="G126" s="20" t="s">
        <v>34</v>
      </c>
      <c r="H126" s="22">
        <v>104508</v>
      </c>
      <c r="I126" s="93" t="s">
        <v>200</v>
      </c>
      <c r="J126" s="94"/>
      <c r="K126" s="96">
        <v>22</v>
      </c>
      <c r="L126" s="21">
        <v>19</v>
      </c>
      <c r="M126" s="38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  <c r="DK126" s="39"/>
      <c r="DL126" s="39"/>
      <c r="DM126" s="39"/>
      <c r="DN126" s="39"/>
      <c r="DO126" s="39"/>
      <c r="DP126" s="39"/>
      <c r="DQ126" s="39"/>
      <c r="DR126" s="39"/>
      <c r="DS126" s="39"/>
      <c r="DT126" s="39"/>
      <c r="DU126" s="39"/>
      <c r="DV126" s="39"/>
      <c r="DW126" s="39"/>
      <c r="DX126" s="39"/>
      <c r="DY126" s="39"/>
      <c r="DZ126" s="39"/>
      <c r="EA126" s="39"/>
      <c r="EB126" s="39"/>
      <c r="EC126" s="39"/>
      <c r="ED126" s="39"/>
      <c r="EE126" s="39"/>
      <c r="EF126" s="39"/>
      <c r="EG126" s="39"/>
      <c r="EH126" s="39"/>
      <c r="EI126" s="39"/>
      <c r="EJ126" s="39"/>
      <c r="EK126" s="39"/>
      <c r="EL126" s="39"/>
      <c r="EM126" s="39"/>
      <c r="EN126" s="39"/>
      <c r="EO126" s="39"/>
      <c r="EP126" s="39"/>
      <c r="EQ126" s="39"/>
      <c r="ER126" s="39"/>
      <c r="ES126" s="39"/>
      <c r="ET126" s="39"/>
      <c r="EU126" s="39"/>
      <c r="EV126" s="39"/>
      <c r="EW126" s="39"/>
      <c r="EX126" s="39"/>
      <c r="EY126" s="39"/>
      <c r="EZ126" s="39"/>
      <c r="FA126" s="39"/>
      <c r="FB126" s="39"/>
      <c r="FC126" s="39"/>
      <c r="FD126" s="39"/>
      <c r="FE126" s="39"/>
      <c r="FF126" s="39"/>
      <c r="FG126" s="39"/>
      <c r="FH126" s="39"/>
      <c r="FI126" s="39"/>
      <c r="FJ126" s="39"/>
      <c r="FK126" s="39"/>
      <c r="FL126" s="39"/>
      <c r="FM126" s="39"/>
      <c r="FN126" s="39"/>
      <c r="FO126" s="39"/>
      <c r="FP126" s="39"/>
      <c r="FQ126" s="39"/>
      <c r="FR126" s="39"/>
      <c r="FS126" s="39"/>
      <c r="FT126" s="39"/>
      <c r="FU126" s="39"/>
      <c r="FV126" s="39"/>
      <c r="FW126" s="39"/>
      <c r="FX126" s="39"/>
      <c r="FY126" s="39"/>
      <c r="FZ126" s="39"/>
      <c r="GA126" s="39"/>
      <c r="GB126" s="39"/>
      <c r="GC126" s="39"/>
      <c r="GD126" s="39"/>
      <c r="GE126" s="39"/>
      <c r="GF126" s="39"/>
      <c r="GG126" s="39"/>
      <c r="GH126" s="39"/>
      <c r="GI126" s="39"/>
      <c r="GJ126" s="39"/>
      <c r="GK126" s="39"/>
      <c r="GL126" s="39"/>
      <c r="GM126" s="39"/>
      <c r="GN126" s="39"/>
      <c r="GO126" s="39"/>
      <c r="GP126" s="39"/>
      <c r="GQ126" s="39"/>
      <c r="GR126" s="39"/>
      <c r="GS126" s="39"/>
      <c r="GT126" s="39"/>
      <c r="GU126" s="39"/>
      <c r="GV126" s="39"/>
      <c r="GW126" s="39"/>
      <c r="GX126" s="39"/>
      <c r="GY126" s="39"/>
      <c r="GZ126" s="39"/>
      <c r="HA126" s="39"/>
      <c r="HB126" s="39"/>
      <c r="HC126" s="39"/>
      <c r="HD126" s="39"/>
      <c r="HE126" s="39"/>
      <c r="HF126" s="39"/>
      <c r="HG126" s="39"/>
      <c r="HH126" s="39"/>
      <c r="HI126" s="39"/>
      <c r="HJ126" s="39"/>
      <c r="HK126" s="39"/>
      <c r="HL126" s="39"/>
      <c r="HM126" s="39"/>
      <c r="HN126" s="39"/>
      <c r="HO126" s="39"/>
      <c r="HP126" s="39"/>
      <c r="HQ126" s="39"/>
      <c r="HR126" s="39"/>
      <c r="HS126" s="39"/>
      <c r="HT126" s="39"/>
      <c r="HU126" s="39"/>
      <c r="HV126" s="39"/>
      <c r="HW126" s="39"/>
      <c r="HX126" s="39"/>
      <c r="HY126" s="39"/>
      <c r="HZ126" s="39"/>
      <c r="IA126" s="39"/>
      <c r="IB126" s="39"/>
      <c r="IC126" s="39"/>
      <c r="ID126" s="39"/>
      <c r="IE126" s="39"/>
      <c r="IF126" s="39"/>
      <c r="IG126" s="39"/>
      <c r="IH126" s="39"/>
      <c r="II126" s="39"/>
      <c r="IJ126" s="39"/>
      <c r="IK126" s="39"/>
      <c r="IL126" s="39"/>
      <c r="IM126" s="39"/>
      <c r="IN126" s="39"/>
      <c r="IO126" s="39"/>
      <c r="IP126" s="39"/>
      <c r="IQ126" s="39"/>
      <c r="IR126" s="39"/>
    </row>
    <row r="127" s="1" customFormat="1" ht="27" customHeight="1" spans="1:252">
      <c r="A127" s="21"/>
      <c r="B127" s="21"/>
      <c r="C127" s="20"/>
      <c r="D127" s="29"/>
      <c r="E127" s="20"/>
      <c r="F127" s="31"/>
      <c r="G127" s="20" t="s">
        <v>34</v>
      </c>
      <c r="H127" s="22">
        <v>79124</v>
      </c>
      <c r="I127" s="93" t="s">
        <v>201</v>
      </c>
      <c r="J127" s="94"/>
      <c r="K127" s="96">
        <v>23</v>
      </c>
      <c r="L127" s="21">
        <v>62</v>
      </c>
      <c r="M127" s="38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  <c r="DL127" s="39"/>
      <c r="DM127" s="39"/>
      <c r="DN127" s="39"/>
      <c r="DO127" s="39"/>
      <c r="DP127" s="39"/>
      <c r="DQ127" s="39"/>
      <c r="DR127" s="39"/>
      <c r="DS127" s="39"/>
      <c r="DT127" s="39"/>
      <c r="DU127" s="39"/>
      <c r="DV127" s="39"/>
      <c r="DW127" s="39"/>
      <c r="DX127" s="39"/>
      <c r="DY127" s="39"/>
      <c r="DZ127" s="39"/>
      <c r="EA127" s="39"/>
      <c r="EB127" s="39"/>
      <c r="EC127" s="39"/>
      <c r="ED127" s="39"/>
      <c r="EE127" s="39"/>
      <c r="EF127" s="39"/>
      <c r="EG127" s="39"/>
      <c r="EH127" s="39"/>
      <c r="EI127" s="39"/>
      <c r="EJ127" s="39"/>
      <c r="EK127" s="39"/>
      <c r="EL127" s="39"/>
      <c r="EM127" s="39"/>
      <c r="EN127" s="39"/>
      <c r="EO127" s="39"/>
      <c r="EP127" s="39"/>
      <c r="EQ127" s="39"/>
      <c r="ER127" s="39"/>
      <c r="ES127" s="39"/>
      <c r="ET127" s="39"/>
      <c r="EU127" s="39"/>
      <c r="EV127" s="39"/>
      <c r="EW127" s="39"/>
      <c r="EX127" s="39"/>
      <c r="EY127" s="39"/>
      <c r="EZ127" s="39"/>
      <c r="FA127" s="39"/>
      <c r="FB127" s="39"/>
      <c r="FC127" s="39"/>
      <c r="FD127" s="39"/>
      <c r="FE127" s="39"/>
      <c r="FF127" s="39"/>
      <c r="FG127" s="39"/>
      <c r="FH127" s="39"/>
      <c r="FI127" s="39"/>
      <c r="FJ127" s="39"/>
      <c r="FK127" s="39"/>
      <c r="FL127" s="39"/>
      <c r="FM127" s="39"/>
      <c r="FN127" s="39"/>
      <c r="FO127" s="39"/>
      <c r="FP127" s="39"/>
      <c r="FQ127" s="39"/>
      <c r="FR127" s="39"/>
      <c r="FS127" s="39"/>
      <c r="FT127" s="39"/>
      <c r="FU127" s="39"/>
      <c r="FV127" s="39"/>
      <c r="FW127" s="39"/>
      <c r="FX127" s="39"/>
      <c r="FY127" s="39"/>
      <c r="FZ127" s="39"/>
      <c r="GA127" s="39"/>
      <c r="GB127" s="39"/>
      <c r="GC127" s="39"/>
      <c r="GD127" s="39"/>
      <c r="GE127" s="39"/>
      <c r="GF127" s="39"/>
      <c r="GG127" s="39"/>
      <c r="GH127" s="39"/>
      <c r="GI127" s="39"/>
      <c r="GJ127" s="39"/>
      <c r="GK127" s="39"/>
      <c r="GL127" s="39"/>
      <c r="GM127" s="39"/>
      <c r="GN127" s="39"/>
      <c r="GO127" s="39"/>
      <c r="GP127" s="39"/>
      <c r="GQ127" s="39"/>
      <c r="GR127" s="39"/>
      <c r="GS127" s="39"/>
      <c r="GT127" s="39"/>
      <c r="GU127" s="39"/>
      <c r="GV127" s="39"/>
      <c r="GW127" s="39"/>
      <c r="GX127" s="39"/>
      <c r="GY127" s="39"/>
      <c r="GZ127" s="39"/>
      <c r="HA127" s="39"/>
      <c r="HB127" s="39"/>
      <c r="HC127" s="39"/>
      <c r="HD127" s="39"/>
      <c r="HE127" s="39"/>
      <c r="HF127" s="39"/>
      <c r="HG127" s="39"/>
      <c r="HH127" s="39"/>
      <c r="HI127" s="39"/>
      <c r="HJ127" s="39"/>
      <c r="HK127" s="39"/>
      <c r="HL127" s="39"/>
      <c r="HM127" s="39"/>
      <c r="HN127" s="39"/>
      <c r="HO127" s="39"/>
      <c r="HP127" s="39"/>
      <c r="HQ127" s="39"/>
      <c r="HR127" s="39"/>
      <c r="HS127" s="39"/>
      <c r="HT127" s="39"/>
      <c r="HU127" s="39"/>
      <c r="HV127" s="39"/>
      <c r="HW127" s="39"/>
      <c r="HX127" s="39"/>
      <c r="HY127" s="39"/>
      <c r="HZ127" s="39"/>
      <c r="IA127" s="39"/>
      <c r="IB127" s="39"/>
      <c r="IC127" s="39"/>
      <c r="ID127" s="39"/>
      <c r="IE127" s="39"/>
      <c r="IF127" s="39"/>
      <c r="IG127" s="39"/>
      <c r="IH127" s="39"/>
      <c r="II127" s="39"/>
      <c r="IJ127" s="39"/>
      <c r="IK127" s="39"/>
      <c r="IL127" s="39"/>
      <c r="IM127" s="39"/>
      <c r="IN127" s="39"/>
      <c r="IO127" s="39"/>
      <c r="IP127" s="39"/>
      <c r="IQ127" s="39"/>
      <c r="IR127" s="39"/>
    </row>
    <row r="128" s="1" customFormat="1" ht="27" customHeight="1" spans="1:252">
      <c r="A128" s="21"/>
      <c r="B128" s="21"/>
      <c r="C128" s="20"/>
      <c r="D128" s="29"/>
      <c r="E128" s="20"/>
      <c r="F128" s="31"/>
      <c r="G128" s="20" t="s">
        <v>34</v>
      </c>
      <c r="H128" s="22">
        <v>35610</v>
      </c>
      <c r="I128" s="93" t="s">
        <v>202</v>
      </c>
      <c r="J128" s="94"/>
      <c r="K128" s="96">
        <v>24</v>
      </c>
      <c r="L128" s="21">
        <v>63</v>
      </c>
      <c r="M128" s="38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39"/>
      <c r="DK128" s="39"/>
      <c r="DL128" s="39"/>
      <c r="DM128" s="39"/>
      <c r="DN128" s="39"/>
      <c r="DO128" s="39"/>
      <c r="DP128" s="39"/>
      <c r="DQ128" s="39"/>
      <c r="DR128" s="39"/>
      <c r="DS128" s="39"/>
      <c r="DT128" s="39"/>
      <c r="DU128" s="39"/>
      <c r="DV128" s="39"/>
      <c r="DW128" s="39"/>
      <c r="DX128" s="39"/>
      <c r="DY128" s="39"/>
      <c r="DZ128" s="39"/>
      <c r="EA128" s="39"/>
      <c r="EB128" s="39"/>
      <c r="EC128" s="39"/>
      <c r="ED128" s="39"/>
      <c r="EE128" s="39"/>
      <c r="EF128" s="39"/>
      <c r="EG128" s="39"/>
      <c r="EH128" s="39"/>
      <c r="EI128" s="39"/>
      <c r="EJ128" s="39"/>
      <c r="EK128" s="39"/>
      <c r="EL128" s="39"/>
      <c r="EM128" s="39"/>
      <c r="EN128" s="39"/>
      <c r="EO128" s="39"/>
      <c r="EP128" s="39"/>
      <c r="EQ128" s="39"/>
      <c r="ER128" s="39"/>
      <c r="ES128" s="39"/>
      <c r="ET128" s="39"/>
      <c r="EU128" s="39"/>
      <c r="EV128" s="39"/>
      <c r="EW128" s="39"/>
      <c r="EX128" s="39"/>
      <c r="EY128" s="39"/>
      <c r="EZ128" s="39"/>
      <c r="FA128" s="39"/>
      <c r="FB128" s="39"/>
      <c r="FC128" s="39"/>
      <c r="FD128" s="39"/>
      <c r="FE128" s="39"/>
      <c r="FF128" s="39"/>
      <c r="FG128" s="39"/>
      <c r="FH128" s="39"/>
      <c r="FI128" s="39"/>
      <c r="FJ128" s="39"/>
      <c r="FK128" s="39"/>
      <c r="FL128" s="39"/>
      <c r="FM128" s="39"/>
      <c r="FN128" s="39"/>
      <c r="FO128" s="39"/>
      <c r="FP128" s="39"/>
      <c r="FQ128" s="39"/>
      <c r="FR128" s="39"/>
      <c r="FS128" s="39"/>
      <c r="FT128" s="39"/>
      <c r="FU128" s="39"/>
      <c r="FV128" s="39"/>
      <c r="FW128" s="39"/>
      <c r="FX128" s="39"/>
      <c r="FY128" s="39"/>
      <c r="FZ128" s="39"/>
      <c r="GA128" s="39"/>
      <c r="GB128" s="39"/>
      <c r="GC128" s="39"/>
      <c r="GD128" s="39"/>
      <c r="GE128" s="39"/>
      <c r="GF128" s="39"/>
      <c r="GG128" s="39"/>
      <c r="GH128" s="39"/>
      <c r="GI128" s="39"/>
      <c r="GJ128" s="39"/>
      <c r="GK128" s="39"/>
      <c r="GL128" s="39"/>
      <c r="GM128" s="39"/>
      <c r="GN128" s="39"/>
      <c r="GO128" s="39"/>
      <c r="GP128" s="39"/>
      <c r="GQ128" s="39"/>
      <c r="GR128" s="39"/>
      <c r="GS128" s="39"/>
      <c r="GT128" s="39"/>
      <c r="GU128" s="39"/>
      <c r="GV128" s="39"/>
      <c r="GW128" s="39"/>
      <c r="GX128" s="39"/>
      <c r="GY128" s="39"/>
      <c r="GZ128" s="39"/>
      <c r="HA128" s="39"/>
      <c r="HB128" s="39"/>
      <c r="HC128" s="39"/>
      <c r="HD128" s="39"/>
      <c r="HE128" s="39"/>
      <c r="HF128" s="39"/>
      <c r="HG128" s="39"/>
      <c r="HH128" s="39"/>
      <c r="HI128" s="39"/>
      <c r="HJ128" s="39"/>
      <c r="HK128" s="39"/>
      <c r="HL128" s="39"/>
      <c r="HM128" s="39"/>
      <c r="HN128" s="39"/>
      <c r="HO128" s="39"/>
      <c r="HP128" s="39"/>
      <c r="HQ128" s="39"/>
      <c r="HR128" s="39"/>
      <c r="HS128" s="39"/>
      <c r="HT128" s="39"/>
      <c r="HU128" s="39"/>
      <c r="HV128" s="39"/>
      <c r="HW128" s="39"/>
      <c r="HX128" s="39"/>
      <c r="HY128" s="39"/>
      <c r="HZ128" s="39"/>
      <c r="IA128" s="39"/>
      <c r="IB128" s="39"/>
      <c r="IC128" s="39"/>
      <c r="ID128" s="39"/>
      <c r="IE128" s="39"/>
      <c r="IF128" s="39"/>
      <c r="IG128" s="39"/>
      <c r="IH128" s="39"/>
      <c r="II128" s="39"/>
      <c r="IJ128" s="39"/>
      <c r="IK128" s="39"/>
      <c r="IL128" s="39"/>
      <c r="IM128" s="39"/>
      <c r="IN128" s="39"/>
      <c r="IO128" s="39"/>
      <c r="IP128" s="39"/>
      <c r="IQ128" s="39"/>
      <c r="IR128" s="39"/>
    </row>
    <row r="129" s="1" customFormat="1" ht="27" customHeight="1" spans="1:252">
      <c r="A129" s="21"/>
      <c r="B129" s="21"/>
      <c r="C129" s="20"/>
      <c r="D129" s="29"/>
      <c r="E129" s="20"/>
      <c r="F129" s="31"/>
      <c r="G129" s="20" t="s">
        <v>34</v>
      </c>
      <c r="H129" s="22">
        <v>75000</v>
      </c>
      <c r="I129" s="93" t="s">
        <v>203</v>
      </c>
      <c r="J129" s="94"/>
      <c r="K129" s="96">
        <v>25</v>
      </c>
      <c r="L129" s="21">
        <v>70</v>
      </c>
      <c r="M129" s="38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  <c r="DS129" s="39"/>
      <c r="DT129" s="39"/>
      <c r="DU129" s="39"/>
      <c r="DV129" s="39"/>
      <c r="DW129" s="39"/>
      <c r="DX129" s="39"/>
      <c r="DY129" s="39"/>
      <c r="DZ129" s="39"/>
      <c r="EA129" s="39"/>
      <c r="EB129" s="39"/>
      <c r="EC129" s="39"/>
      <c r="ED129" s="39"/>
      <c r="EE129" s="39"/>
      <c r="EF129" s="39"/>
      <c r="EG129" s="39"/>
      <c r="EH129" s="39"/>
      <c r="EI129" s="39"/>
      <c r="EJ129" s="39"/>
      <c r="EK129" s="39"/>
      <c r="EL129" s="39"/>
      <c r="EM129" s="39"/>
      <c r="EN129" s="39"/>
      <c r="EO129" s="39"/>
      <c r="EP129" s="39"/>
      <c r="EQ129" s="39"/>
      <c r="ER129" s="39"/>
      <c r="ES129" s="39"/>
      <c r="ET129" s="39"/>
      <c r="EU129" s="39"/>
      <c r="EV129" s="39"/>
      <c r="EW129" s="39"/>
      <c r="EX129" s="39"/>
      <c r="EY129" s="39"/>
      <c r="EZ129" s="39"/>
      <c r="FA129" s="39"/>
      <c r="FB129" s="39"/>
      <c r="FC129" s="39"/>
      <c r="FD129" s="39"/>
      <c r="FE129" s="39"/>
      <c r="FF129" s="39"/>
      <c r="FG129" s="39"/>
      <c r="FH129" s="39"/>
      <c r="FI129" s="39"/>
      <c r="FJ129" s="39"/>
      <c r="FK129" s="39"/>
      <c r="FL129" s="39"/>
      <c r="FM129" s="39"/>
      <c r="FN129" s="39"/>
      <c r="FO129" s="39"/>
      <c r="FP129" s="39"/>
      <c r="FQ129" s="39"/>
      <c r="FR129" s="39"/>
      <c r="FS129" s="39"/>
      <c r="FT129" s="39"/>
      <c r="FU129" s="39"/>
      <c r="FV129" s="39"/>
      <c r="FW129" s="39"/>
      <c r="FX129" s="39"/>
      <c r="FY129" s="39"/>
      <c r="FZ129" s="39"/>
      <c r="GA129" s="39"/>
      <c r="GB129" s="39"/>
      <c r="GC129" s="39"/>
      <c r="GD129" s="39"/>
      <c r="GE129" s="39"/>
      <c r="GF129" s="39"/>
      <c r="GG129" s="39"/>
      <c r="GH129" s="39"/>
      <c r="GI129" s="39"/>
      <c r="GJ129" s="39"/>
      <c r="GK129" s="39"/>
      <c r="GL129" s="39"/>
      <c r="GM129" s="39"/>
      <c r="GN129" s="39"/>
      <c r="GO129" s="39"/>
      <c r="GP129" s="39"/>
      <c r="GQ129" s="39"/>
      <c r="GR129" s="39"/>
      <c r="GS129" s="39"/>
      <c r="GT129" s="39"/>
      <c r="GU129" s="39"/>
      <c r="GV129" s="39"/>
      <c r="GW129" s="39"/>
      <c r="GX129" s="39"/>
      <c r="GY129" s="39"/>
      <c r="GZ129" s="39"/>
      <c r="HA129" s="39"/>
      <c r="HB129" s="39"/>
      <c r="HC129" s="39"/>
      <c r="HD129" s="39"/>
      <c r="HE129" s="39"/>
      <c r="HF129" s="39"/>
      <c r="HG129" s="39"/>
      <c r="HH129" s="39"/>
      <c r="HI129" s="39"/>
      <c r="HJ129" s="39"/>
      <c r="HK129" s="39"/>
      <c r="HL129" s="39"/>
      <c r="HM129" s="39"/>
      <c r="HN129" s="39"/>
      <c r="HO129" s="39"/>
      <c r="HP129" s="39"/>
      <c r="HQ129" s="39"/>
      <c r="HR129" s="39"/>
      <c r="HS129" s="39"/>
      <c r="HT129" s="39"/>
      <c r="HU129" s="39"/>
      <c r="HV129" s="39"/>
      <c r="HW129" s="39"/>
      <c r="HX129" s="39"/>
      <c r="HY129" s="39"/>
      <c r="HZ129" s="39"/>
      <c r="IA129" s="39"/>
      <c r="IB129" s="39"/>
      <c r="IC129" s="39"/>
      <c r="ID129" s="39"/>
      <c r="IE129" s="39"/>
      <c r="IF129" s="39"/>
      <c r="IG129" s="39"/>
      <c r="IH129" s="39"/>
      <c r="II129" s="39"/>
      <c r="IJ129" s="39"/>
      <c r="IK129" s="39"/>
      <c r="IL129" s="39"/>
      <c r="IM129" s="39"/>
      <c r="IN129" s="39"/>
      <c r="IO129" s="39"/>
      <c r="IP129" s="39"/>
      <c r="IQ129" s="39"/>
      <c r="IR129" s="39"/>
    </row>
    <row r="130" s="1" customFormat="1" ht="27" customHeight="1" spans="1:252">
      <c r="A130" s="21"/>
      <c r="B130" s="21"/>
      <c r="C130" s="20"/>
      <c r="D130" s="29"/>
      <c r="E130" s="20"/>
      <c r="F130" s="31"/>
      <c r="G130" s="20" t="s">
        <v>34</v>
      </c>
      <c r="H130" s="22">
        <v>433258</v>
      </c>
      <c r="I130" s="93" t="s">
        <v>204</v>
      </c>
      <c r="J130" s="94"/>
      <c r="K130" s="96">
        <v>26</v>
      </c>
      <c r="L130" s="21">
        <v>72</v>
      </c>
      <c r="M130" s="38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  <c r="DF130" s="39"/>
      <c r="DG130" s="39"/>
      <c r="DH130" s="39"/>
      <c r="DI130" s="39"/>
      <c r="DJ130" s="39"/>
      <c r="DK130" s="39"/>
      <c r="DL130" s="39"/>
      <c r="DM130" s="39"/>
      <c r="DN130" s="39"/>
      <c r="DO130" s="39"/>
      <c r="DP130" s="39"/>
      <c r="DQ130" s="39"/>
      <c r="DR130" s="39"/>
      <c r="DS130" s="39"/>
      <c r="DT130" s="39"/>
      <c r="DU130" s="39"/>
      <c r="DV130" s="39"/>
      <c r="DW130" s="39"/>
      <c r="DX130" s="39"/>
      <c r="DY130" s="39"/>
      <c r="DZ130" s="39"/>
      <c r="EA130" s="39"/>
      <c r="EB130" s="39"/>
      <c r="EC130" s="39"/>
      <c r="ED130" s="39"/>
      <c r="EE130" s="39"/>
      <c r="EF130" s="39"/>
      <c r="EG130" s="39"/>
      <c r="EH130" s="39"/>
      <c r="EI130" s="39"/>
      <c r="EJ130" s="39"/>
      <c r="EK130" s="39"/>
      <c r="EL130" s="39"/>
      <c r="EM130" s="39"/>
      <c r="EN130" s="39"/>
      <c r="EO130" s="39"/>
      <c r="EP130" s="39"/>
      <c r="EQ130" s="39"/>
      <c r="ER130" s="39"/>
      <c r="ES130" s="39"/>
      <c r="ET130" s="39"/>
      <c r="EU130" s="39"/>
      <c r="EV130" s="39"/>
      <c r="EW130" s="39"/>
      <c r="EX130" s="39"/>
      <c r="EY130" s="39"/>
      <c r="EZ130" s="39"/>
      <c r="FA130" s="39"/>
      <c r="FB130" s="39"/>
      <c r="FC130" s="39"/>
      <c r="FD130" s="39"/>
      <c r="FE130" s="39"/>
      <c r="FF130" s="39"/>
      <c r="FG130" s="39"/>
      <c r="FH130" s="39"/>
      <c r="FI130" s="39"/>
      <c r="FJ130" s="39"/>
      <c r="FK130" s="39"/>
      <c r="FL130" s="39"/>
      <c r="FM130" s="39"/>
      <c r="FN130" s="39"/>
      <c r="FO130" s="39"/>
      <c r="FP130" s="39"/>
      <c r="FQ130" s="39"/>
      <c r="FR130" s="39"/>
      <c r="FS130" s="39"/>
      <c r="FT130" s="39"/>
      <c r="FU130" s="39"/>
      <c r="FV130" s="39"/>
      <c r="FW130" s="39"/>
      <c r="FX130" s="39"/>
      <c r="FY130" s="39"/>
      <c r="FZ130" s="39"/>
      <c r="GA130" s="39"/>
      <c r="GB130" s="39"/>
      <c r="GC130" s="39"/>
      <c r="GD130" s="39"/>
      <c r="GE130" s="39"/>
      <c r="GF130" s="39"/>
      <c r="GG130" s="39"/>
      <c r="GH130" s="39"/>
      <c r="GI130" s="39"/>
      <c r="GJ130" s="39"/>
      <c r="GK130" s="39"/>
      <c r="GL130" s="39"/>
      <c r="GM130" s="39"/>
      <c r="GN130" s="39"/>
      <c r="GO130" s="39"/>
      <c r="GP130" s="39"/>
      <c r="GQ130" s="39"/>
      <c r="GR130" s="39"/>
      <c r="GS130" s="39"/>
      <c r="GT130" s="39"/>
      <c r="GU130" s="39"/>
      <c r="GV130" s="39"/>
      <c r="GW130" s="39"/>
      <c r="GX130" s="39"/>
      <c r="GY130" s="39"/>
      <c r="GZ130" s="39"/>
      <c r="HA130" s="39"/>
      <c r="HB130" s="39"/>
      <c r="HC130" s="39"/>
      <c r="HD130" s="39"/>
      <c r="HE130" s="39"/>
      <c r="HF130" s="39"/>
      <c r="HG130" s="39"/>
      <c r="HH130" s="39"/>
      <c r="HI130" s="39"/>
      <c r="HJ130" s="39"/>
      <c r="HK130" s="39"/>
      <c r="HL130" s="39"/>
      <c r="HM130" s="39"/>
      <c r="HN130" s="39"/>
      <c r="HO130" s="39"/>
      <c r="HP130" s="39"/>
      <c r="HQ130" s="39"/>
      <c r="HR130" s="39"/>
      <c r="HS130" s="39"/>
      <c r="HT130" s="39"/>
      <c r="HU130" s="39"/>
      <c r="HV130" s="39"/>
      <c r="HW130" s="39"/>
      <c r="HX130" s="39"/>
      <c r="HY130" s="39"/>
      <c r="HZ130" s="39"/>
      <c r="IA130" s="39"/>
      <c r="IB130" s="39"/>
      <c r="IC130" s="39"/>
      <c r="ID130" s="39"/>
      <c r="IE130" s="39"/>
      <c r="IF130" s="39"/>
      <c r="IG130" s="39"/>
      <c r="IH130" s="39"/>
      <c r="II130" s="39"/>
      <c r="IJ130" s="39"/>
      <c r="IK130" s="39"/>
      <c r="IL130" s="39"/>
      <c r="IM130" s="39"/>
      <c r="IN130" s="39"/>
      <c r="IO130" s="39"/>
      <c r="IP130" s="39"/>
      <c r="IQ130" s="39"/>
      <c r="IR130" s="39"/>
    </row>
    <row r="131" s="1" customFormat="1" ht="27" customHeight="1" spans="1:252">
      <c r="A131" s="21"/>
      <c r="B131" s="21"/>
      <c r="C131" s="20"/>
      <c r="D131" s="29"/>
      <c r="E131" s="20"/>
      <c r="F131" s="31"/>
      <c r="G131" s="20" t="s">
        <v>66</v>
      </c>
      <c r="H131" s="22">
        <v>297988</v>
      </c>
      <c r="I131" s="93" t="s">
        <v>205</v>
      </c>
      <c r="J131" s="94"/>
      <c r="K131" s="96">
        <v>31</v>
      </c>
      <c r="L131" s="21">
        <v>52</v>
      </c>
      <c r="M131" s="38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  <c r="DG131" s="39"/>
      <c r="DH131" s="39"/>
      <c r="DI131" s="39"/>
      <c r="DJ131" s="39"/>
      <c r="DK131" s="39"/>
      <c r="DL131" s="39"/>
      <c r="DM131" s="39"/>
      <c r="DN131" s="39"/>
      <c r="DO131" s="39"/>
      <c r="DP131" s="39"/>
      <c r="DQ131" s="39"/>
      <c r="DR131" s="39"/>
      <c r="DS131" s="39"/>
      <c r="DT131" s="39"/>
      <c r="DU131" s="39"/>
      <c r="DV131" s="39"/>
      <c r="DW131" s="39"/>
      <c r="DX131" s="39"/>
      <c r="DY131" s="39"/>
      <c r="DZ131" s="39"/>
      <c r="EA131" s="39"/>
      <c r="EB131" s="39"/>
      <c r="EC131" s="39"/>
      <c r="ED131" s="39"/>
      <c r="EE131" s="39"/>
      <c r="EF131" s="39"/>
      <c r="EG131" s="39"/>
      <c r="EH131" s="39"/>
      <c r="EI131" s="39"/>
      <c r="EJ131" s="39"/>
      <c r="EK131" s="39"/>
      <c r="EL131" s="39"/>
      <c r="EM131" s="39"/>
      <c r="EN131" s="39"/>
      <c r="EO131" s="39"/>
      <c r="EP131" s="39"/>
      <c r="EQ131" s="39"/>
      <c r="ER131" s="39"/>
      <c r="ES131" s="39"/>
      <c r="ET131" s="39"/>
      <c r="EU131" s="39"/>
      <c r="EV131" s="39"/>
      <c r="EW131" s="39"/>
      <c r="EX131" s="39"/>
      <c r="EY131" s="39"/>
      <c r="EZ131" s="39"/>
      <c r="FA131" s="39"/>
      <c r="FB131" s="39"/>
      <c r="FC131" s="39"/>
      <c r="FD131" s="39"/>
      <c r="FE131" s="39"/>
      <c r="FF131" s="39"/>
      <c r="FG131" s="39"/>
      <c r="FH131" s="39"/>
      <c r="FI131" s="39"/>
      <c r="FJ131" s="39"/>
      <c r="FK131" s="39"/>
      <c r="FL131" s="39"/>
      <c r="FM131" s="39"/>
      <c r="FN131" s="39"/>
      <c r="FO131" s="39"/>
      <c r="FP131" s="39"/>
      <c r="FQ131" s="39"/>
      <c r="FR131" s="39"/>
      <c r="FS131" s="39"/>
      <c r="FT131" s="39"/>
      <c r="FU131" s="39"/>
      <c r="FV131" s="39"/>
      <c r="FW131" s="39"/>
      <c r="FX131" s="39"/>
      <c r="FY131" s="39"/>
      <c r="FZ131" s="39"/>
      <c r="GA131" s="39"/>
      <c r="GB131" s="39"/>
      <c r="GC131" s="39"/>
      <c r="GD131" s="39"/>
      <c r="GE131" s="39"/>
      <c r="GF131" s="39"/>
      <c r="GG131" s="39"/>
      <c r="GH131" s="39"/>
      <c r="GI131" s="39"/>
      <c r="GJ131" s="39"/>
      <c r="GK131" s="39"/>
      <c r="GL131" s="39"/>
      <c r="GM131" s="39"/>
      <c r="GN131" s="39"/>
      <c r="GO131" s="39"/>
      <c r="GP131" s="39"/>
      <c r="GQ131" s="39"/>
      <c r="GR131" s="39"/>
      <c r="GS131" s="39"/>
      <c r="GT131" s="39"/>
      <c r="GU131" s="39"/>
      <c r="GV131" s="39"/>
      <c r="GW131" s="39"/>
      <c r="GX131" s="39"/>
      <c r="GY131" s="39"/>
      <c r="GZ131" s="39"/>
      <c r="HA131" s="39"/>
      <c r="HB131" s="39"/>
      <c r="HC131" s="39"/>
      <c r="HD131" s="39"/>
      <c r="HE131" s="39"/>
      <c r="HF131" s="39"/>
      <c r="HG131" s="39"/>
      <c r="HH131" s="39"/>
      <c r="HI131" s="39"/>
      <c r="HJ131" s="39"/>
      <c r="HK131" s="39"/>
      <c r="HL131" s="39"/>
      <c r="HM131" s="39"/>
      <c r="HN131" s="39"/>
      <c r="HO131" s="39"/>
      <c r="HP131" s="39"/>
      <c r="HQ131" s="39"/>
      <c r="HR131" s="39"/>
      <c r="HS131" s="39"/>
      <c r="HT131" s="39"/>
      <c r="HU131" s="39"/>
      <c r="HV131" s="39"/>
      <c r="HW131" s="39"/>
      <c r="HX131" s="39"/>
      <c r="HY131" s="39"/>
      <c r="HZ131" s="39"/>
      <c r="IA131" s="39"/>
      <c r="IB131" s="39"/>
      <c r="IC131" s="39"/>
      <c r="ID131" s="39"/>
      <c r="IE131" s="39"/>
      <c r="IF131" s="39"/>
      <c r="IG131" s="39"/>
      <c r="IH131" s="39"/>
      <c r="II131" s="39"/>
      <c r="IJ131" s="39"/>
      <c r="IK131" s="39"/>
      <c r="IL131" s="39"/>
      <c r="IM131" s="39"/>
      <c r="IN131" s="39"/>
      <c r="IO131" s="39"/>
      <c r="IP131" s="39"/>
      <c r="IQ131" s="39"/>
      <c r="IR131" s="39"/>
    </row>
    <row r="132" s="1" customFormat="1" ht="27" customHeight="1" spans="1:252">
      <c r="A132" s="21"/>
      <c r="B132" s="21"/>
      <c r="C132" s="20"/>
      <c r="D132" s="29"/>
      <c r="E132" s="20"/>
      <c r="F132" s="31"/>
      <c r="G132" s="20" t="s">
        <v>206</v>
      </c>
      <c r="H132" s="22">
        <v>485786</v>
      </c>
      <c r="I132" s="93" t="s">
        <v>207</v>
      </c>
      <c r="J132" s="94"/>
      <c r="K132" s="96">
        <v>32</v>
      </c>
      <c r="L132" s="21">
        <v>60</v>
      </c>
      <c r="M132" s="38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39"/>
      <c r="DE132" s="39"/>
      <c r="DF132" s="39"/>
      <c r="DG132" s="39"/>
      <c r="DH132" s="39"/>
      <c r="DI132" s="39"/>
      <c r="DJ132" s="39"/>
      <c r="DK132" s="39"/>
      <c r="DL132" s="39"/>
      <c r="DM132" s="39"/>
      <c r="DN132" s="39"/>
      <c r="DO132" s="39"/>
      <c r="DP132" s="39"/>
      <c r="DQ132" s="39"/>
      <c r="DR132" s="39"/>
      <c r="DS132" s="39"/>
      <c r="DT132" s="39"/>
      <c r="DU132" s="39"/>
      <c r="DV132" s="39"/>
      <c r="DW132" s="39"/>
      <c r="DX132" s="39"/>
      <c r="DY132" s="39"/>
      <c r="DZ132" s="39"/>
      <c r="EA132" s="39"/>
      <c r="EB132" s="39"/>
      <c r="EC132" s="39"/>
      <c r="ED132" s="39"/>
      <c r="EE132" s="39"/>
      <c r="EF132" s="39"/>
      <c r="EG132" s="39"/>
      <c r="EH132" s="39"/>
      <c r="EI132" s="39"/>
      <c r="EJ132" s="39"/>
      <c r="EK132" s="39"/>
      <c r="EL132" s="39"/>
      <c r="EM132" s="39"/>
      <c r="EN132" s="39"/>
      <c r="EO132" s="39"/>
      <c r="EP132" s="39"/>
      <c r="EQ132" s="39"/>
      <c r="ER132" s="39"/>
      <c r="ES132" s="39"/>
      <c r="ET132" s="39"/>
      <c r="EU132" s="39"/>
      <c r="EV132" s="39"/>
      <c r="EW132" s="39"/>
      <c r="EX132" s="39"/>
      <c r="EY132" s="39"/>
      <c r="EZ132" s="39"/>
      <c r="FA132" s="39"/>
      <c r="FB132" s="39"/>
      <c r="FC132" s="39"/>
      <c r="FD132" s="39"/>
      <c r="FE132" s="39"/>
      <c r="FF132" s="39"/>
      <c r="FG132" s="39"/>
      <c r="FH132" s="39"/>
      <c r="FI132" s="39"/>
      <c r="FJ132" s="39"/>
      <c r="FK132" s="39"/>
      <c r="FL132" s="39"/>
      <c r="FM132" s="39"/>
      <c r="FN132" s="39"/>
      <c r="FO132" s="39"/>
      <c r="FP132" s="39"/>
      <c r="FQ132" s="39"/>
      <c r="FR132" s="39"/>
      <c r="FS132" s="39"/>
      <c r="FT132" s="39"/>
      <c r="FU132" s="39"/>
      <c r="FV132" s="39"/>
      <c r="FW132" s="39"/>
      <c r="FX132" s="39"/>
      <c r="FY132" s="39"/>
      <c r="FZ132" s="39"/>
      <c r="GA132" s="39"/>
      <c r="GB132" s="39"/>
      <c r="GC132" s="39"/>
      <c r="GD132" s="39"/>
      <c r="GE132" s="39"/>
      <c r="GF132" s="39"/>
      <c r="GG132" s="39"/>
      <c r="GH132" s="39"/>
      <c r="GI132" s="39"/>
      <c r="GJ132" s="39"/>
      <c r="GK132" s="39"/>
      <c r="GL132" s="39"/>
      <c r="GM132" s="39"/>
      <c r="GN132" s="39"/>
      <c r="GO132" s="39"/>
      <c r="GP132" s="39"/>
      <c r="GQ132" s="39"/>
      <c r="GR132" s="39"/>
      <c r="GS132" s="39"/>
      <c r="GT132" s="39"/>
      <c r="GU132" s="39"/>
      <c r="GV132" s="39"/>
      <c r="GW132" s="39"/>
      <c r="GX132" s="39"/>
      <c r="GY132" s="39"/>
      <c r="GZ132" s="39"/>
      <c r="HA132" s="39"/>
      <c r="HB132" s="39"/>
      <c r="HC132" s="39"/>
      <c r="HD132" s="39"/>
      <c r="HE132" s="39"/>
      <c r="HF132" s="39"/>
      <c r="HG132" s="39"/>
      <c r="HH132" s="39"/>
      <c r="HI132" s="39"/>
      <c r="HJ132" s="39"/>
      <c r="HK132" s="39"/>
      <c r="HL132" s="39"/>
      <c r="HM132" s="39"/>
      <c r="HN132" s="39"/>
      <c r="HO132" s="39"/>
      <c r="HP132" s="39"/>
      <c r="HQ132" s="39"/>
      <c r="HR132" s="39"/>
      <c r="HS132" s="39"/>
      <c r="HT132" s="39"/>
      <c r="HU132" s="39"/>
      <c r="HV132" s="39"/>
      <c r="HW132" s="39"/>
      <c r="HX132" s="39"/>
      <c r="HY132" s="39"/>
      <c r="HZ132" s="39"/>
      <c r="IA132" s="39"/>
      <c r="IB132" s="39"/>
      <c r="IC132" s="39"/>
      <c r="ID132" s="39"/>
      <c r="IE132" s="39"/>
      <c r="IF132" s="39"/>
      <c r="IG132" s="39"/>
      <c r="IH132" s="39"/>
      <c r="II132" s="39"/>
      <c r="IJ132" s="39"/>
      <c r="IK132" s="39"/>
      <c r="IL132" s="39"/>
      <c r="IM132" s="39"/>
      <c r="IN132" s="39"/>
      <c r="IO132" s="39"/>
      <c r="IP132" s="39"/>
      <c r="IQ132" s="39"/>
      <c r="IR132" s="39"/>
    </row>
    <row r="133" s="1" customFormat="1" ht="27" customHeight="1" spans="1:252">
      <c r="A133" s="21"/>
      <c r="B133" s="21"/>
      <c r="C133" s="20"/>
      <c r="D133" s="29"/>
      <c r="E133" s="20"/>
      <c r="F133" s="31"/>
      <c r="G133" s="20" t="s">
        <v>36</v>
      </c>
      <c r="H133" s="24">
        <v>162953</v>
      </c>
      <c r="I133" s="47" t="s">
        <v>208</v>
      </c>
      <c r="J133" s="94"/>
      <c r="K133" s="96">
        <v>37</v>
      </c>
      <c r="L133" s="99">
        <v>58</v>
      </c>
      <c r="M133" s="38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/>
      <c r="CX133" s="39"/>
      <c r="CY133" s="39"/>
      <c r="CZ133" s="39"/>
      <c r="DA133" s="39"/>
      <c r="DB133" s="39"/>
      <c r="DC133" s="39"/>
      <c r="DD133" s="39"/>
      <c r="DE133" s="39"/>
      <c r="DF133" s="39"/>
      <c r="DG133" s="39"/>
      <c r="DH133" s="39"/>
      <c r="DI133" s="39"/>
      <c r="DJ133" s="39"/>
      <c r="DK133" s="39"/>
      <c r="DL133" s="39"/>
      <c r="DM133" s="39"/>
      <c r="DN133" s="39"/>
      <c r="DO133" s="39"/>
      <c r="DP133" s="39"/>
      <c r="DQ133" s="39"/>
      <c r="DR133" s="39"/>
      <c r="DS133" s="39"/>
      <c r="DT133" s="39"/>
      <c r="DU133" s="39"/>
      <c r="DV133" s="39"/>
      <c r="DW133" s="39"/>
      <c r="DX133" s="39"/>
      <c r="DY133" s="39"/>
      <c r="DZ133" s="39"/>
      <c r="EA133" s="39"/>
      <c r="EB133" s="39"/>
      <c r="EC133" s="39"/>
      <c r="ED133" s="39"/>
      <c r="EE133" s="39"/>
      <c r="EF133" s="39"/>
      <c r="EG133" s="39"/>
      <c r="EH133" s="39"/>
      <c r="EI133" s="39"/>
      <c r="EJ133" s="39"/>
      <c r="EK133" s="39"/>
      <c r="EL133" s="39"/>
      <c r="EM133" s="39"/>
      <c r="EN133" s="39"/>
      <c r="EO133" s="39"/>
      <c r="EP133" s="39"/>
      <c r="EQ133" s="39"/>
      <c r="ER133" s="39"/>
      <c r="ES133" s="39"/>
      <c r="ET133" s="39"/>
      <c r="EU133" s="39"/>
      <c r="EV133" s="39"/>
      <c r="EW133" s="39"/>
      <c r="EX133" s="39"/>
      <c r="EY133" s="39"/>
      <c r="EZ133" s="39"/>
      <c r="FA133" s="39"/>
      <c r="FB133" s="39"/>
      <c r="FC133" s="39"/>
      <c r="FD133" s="39"/>
      <c r="FE133" s="39"/>
      <c r="FF133" s="39"/>
      <c r="FG133" s="39"/>
      <c r="FH133" s="39"/>
      <c r="FI133" s="39"/>
      <c r="FJ133" s="39"/>
      <c r="FK133" s="39"/>
      <c r="FL133" s="39"/>
      <c r="FM133" s="39"/>
      <c r="FN133" s="39"/>
      <c r="FO133" s="39"/>
      <c r="FP133" s="39"/>
      <c r="FQ133" s="39"/>
      <c r="FR133" s="39"/>
      <c r="FS133" s="39"/>
      <c r="FT133" s="39"/>
      <c r="FU133" s="39"/>
      <c r="FV133" s="39"/>
      <c r="FW133" s="39"/>
      <c r="FX133" s="39"/>
      <c r="FY133" s="39"/>
      <c r="FZ133" s="39"/>
      <c r="GA133" s="39"/>
      <c r="GB133" s="39"/>
      <c r="GC133" s="39"/>
      <c r="GD133" s="39"/>
      <c r="GE133" s="39"/>
      <c r="GF133" s="39"/>
      <c r="GG133" s="39"/>
      <c r="GH133" s="39"/>
      <c r="GI133" s="39"/>
      <c r="GJ133" s="39"/>
      <c r="GK133" s="39"/>
      <c r="GL133" s="39"/>
      <c r="GM133" s="39"/>
      <c r="GN133" s="39"/>
      <c r="GO133" s="39"/>
      <c r="GP133" s="39"/>
      <c r="GQ133" s="39"/>
      <c r="GR133" s="39"/>
      <c r="GS133" s="39"/>
      <c r="GT133" s="39"/>
      <c r="GU133" s="39"/>
      <c r="GV133" s="39"/>
      <c r="GW133" s="39"/>
      <c r="GX133" s="39"/>
      <c r="GY133" s="39"/>
      <c r="GZ133" s="39"/>
      <c r="HA133" s="39"/>
      <c r="HB133" s="39"/>
      <c r="HC133" s="39"/>
      <c r="HD133" s="39"/>
      <c r="HE133" s="39"/>
      <c r="HF133" s="39"/>
      <c r="HG133" s="39"/>
      <c r="HH133" s="39"/>
      <c r="HI133" s="39"/>
      <c r="HJ133" s="39"/>
      <c r="HK133" s="39"/>
      <c r="HL133" s="39"/>
      <c r="HM133" s="39"/>
      <c r="HN133" s="39"/>
      <c r="HO133" s="39"/>
      <c r="HP133" s="39"/>
      <c r="HQ133" s="39"/>
      <c r="HR133" s="39"/>
      <c r="HS133" s="39"/>
      <c r="HT133" s="39"/>
      <c r="HU133" s="39"/>
      <c r="HV133" s="39"/>
      <c r="HW133" s="39"/>
      <c r="HX133" s="39"/>
      <c r="HY133" s="39"/>
      <c r="HZ133" s="39"/>
      <c r="IA133" s="39"/>
      <c r="IB133" s="39"/>
      <c r="IC133" s="39"/>
      <c r="ID133" s="39"/>
      <c r="IE133" s="39"/>
      <c r="IF133" s="39"/>
      <c r="IG133" s="39"/>
      <c r="IH133" s="39"/>
      <c r="II133" s="39"/>
      <c r="IJ133" s="39"/>
      <c r="IK133" s="39"/>
      <c r="IL133" s="39"/>
      <c r="IM133" s="39"/>
      <c r="IN133" s="39"/>
      <c r="IO133" s="39"/>
      <c r="IP133" s="39"/>
      <c r="IQ133" s="39"/>
      <c r="IR133" s="39"/>
    </row>
    <row r="134" s="1" customFormat="1" ht="41" customHeight="1" spans="1:252">
      <c r="A134" s="21"/>
      <c r="B134" s="21"/>
      <c r="C134" s="20"/>
      <c r="D134" s="29"/>
      <c r="E134" s="20"/>
      <c r="F134" s="31"/>
      <c r="G134" s="20" t="s">
        <v>36</v>
      </c>
      <c r="H134" s="24">
        <v>159846.18</v>
      </c>
      <c r="I134" s="47" t="s">
        <v>188</v>
      </c>
      <c r="J134" s="23"/>
      <c r="K134" s="100">
        <v>38</v>
      </c>
      <c r="L134" s="101">
        <v>65</v>
      </c>
      <c r="M134" s="38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  <c r="DD134" s="39"/>
      <c r="DE134" s="39"/>
      <c r="DF134" s="39"/>
      <c r="DG134" s="39"/>
      <c r="DH134" s="39"/>
      <c r="DI134" s="39"/>
      <c r="DJ134" s="39"/>
      <c r="DK134" s="39"/>
      <c r="DL134" s="39"/>
      <c r="DM134" s="39"/>
      <c r="DN134" s="39"/>
      <c r="DO134" s="39"/>
      <c r="DP134" s="39"/>
      <c r="DQ134" s="39"/>
      <c r="DR134" s="39"/>
      <c r="DS134" s="39"/>
      <c r="DT134" s="39"/>
      <c r="DU134" s="39"/>
      <c r="DV134" s="39"/>
      <c r="DW134" s="39"/>
      <c r="DX134" s="39"/>
      <c r="DY134" s="39"/>
      <c r="DZ134" s="39"/>
      <c r="EA134" s="39"/>
      <c r="EB134" s="39"/>
      <c r="EC134" s="39"/>
      <c r="ED134" s="39"/>
      <c r="EE134" s="39"/>
      <c r="EF134" s="39"/>
      <c r="EG134" s="39"/>
      <c r="EH134" s="39"/>
      <c r="EI134" s="39"/>
      <c r="EJ134" s="39"/>
      <c r="EK134" s="39"/>
      <c r="EL134" s="39"/>
      <c r="EM134" s="39"/>
      <c r="EN134" s="39"/>
      <c r="EO134" s="39"/>
      <c r="EP134" s="39"/>
      <c r="EQ134" s="39"/>
      <c r="ER134" s="39"/>
      <c r="ES134" s="39"/>
      <c r="ET134" s="39"/>
      <c r="EU134" s="39"/>
      <c r="EV134" s="39"/>
      <c r="EW134" s="39"/>
      <c r="EX134" s="39"/>
      <c r="EY134" s="39"/>
      <c r="EZ134" s="39"/>
      <c r="FA134" s="39"/>
      <c r="FB134" s="39"/>
      <c r="FC134" s="39"/>
      <c r="FD134" s="39"/>
      <c r="FE134" s="39"/>
      <c r="FF134" s="39"/>
      <c r="FG134" s="39"/>
      <c r="FH134" s="39"/>
      <c r="FI134" s="39"/>
      <c r="FJ134" s="39"/>
      <c r="FK134" s="39"/>
      <c r="FL134" s="39"/>
      <c r="FM134" s="39"/>
      <c r="FN134" s="39"/>
      <c r="FO134" s="39"/>
      <c r="FP134" s="39"/>
      <c r="FQ134" s="39"/>
      <c r="FR134" s="39"/>
      <c r="FS134" s="39"/>
      <c r="FT134" s="39"/>
      <c r="FU134" s="39"/>
      <c r="FV134" s="39"/>
      <c r="FW134" s="39"/>
      <c r="FX134" s="39"/>
      <c r="FY134" s="39"/>
      <c r="FZ134" s="39"/>
      <c r="GA134" s="39"/>
      <c r="GB134" s="39"/>
      <c r="GC134" s="39"/>
      <c r="GD134" s="39"/>
      <c r="GE134" s="39"/>
      <c r="GF134" s="39"/>
      <c r="GG134" s="39"/>
      <c r="GH134" s="39"/>
      <c r="GI134" s="39"/>
      <c r="GJ134" s="39"/>
      <c r="GK134" s="39"/>
      <c r="GL134" s="39"/>
      <c r="GM134" s="39"/>
      <c r="GN134" s="39"/>
      <c r="GO134" s="39"/>
      <c r="GP134" s="39"/>
      <c r="GQ134" s="39"/>
      <c r="GR134" s="39"/>
      <c r="GS134" s="39"/>
      <c r="GT134" s="39"/>
      <c r="GU134" s="39"/>
      <c r="GV134" s="39"/>
      <c r="GW134" s="39"/>
      <c r="GX134" s="39"/>
      <c r="GY134" s="39"/>
      <c r="GZ134" s="39"/>
      <c r="HA134" s="39"/>
      <c r="HB134" s="39"/>
      <c r="HC134" s="39"/>
      <c r="HD134" s="39"/>
      <c r="HE134" s="39"/>
      <c r="HF134" s="39"/>
      <c r="HG134" s="39"/>
      <c r="HH134" s="39"/>
      <c r="HI134" s="39"/>
      <c r="HJ134" s="39"/>
      <c r="HK134" s="39"/>
      <c r="HL134" s="39"/>
      <c r="HM134" s="39"/>
      <c r="HN134" s="39"/>
      <c r="HO134" s="39"/>
      <c r="HP134" s="39"/>
      <c r="HQ134" s="39"/>
      <c r="HR134" s="39"/>
      <c r="HS134" s="39"/>
      <c r="HT134" s="39"/>
      <c r="HU134" s="39"/>
      <c r="HV134" s="39"/>
      <c r="HW134" s="39"/>
      <c r="HX134" s="39"/>
      <c r="HY134" s="39"/>
      <c r="HZ134" s="39"/>
      <c r="IA134" s="39"/>
      <c r="IB134" s="39"/>
      <c r="IC134" s="39"/>
      <c r="ID134" s="39"/>
      <c r="IE134" s="39"/>
      <c r="IF134" s="39"/>
      <c r="IG134" s="39"/>
      <c r="IH134" s="39"/>
      <c r="II134" s="39"/>
      <c r="IJ134" s="39"/>
      <c r="IK134" s="39"/>
      <c r="IL134" s="39"/>
      <c r="IM134" s="39"/>
      <c r="IN134" s="39"/>
      <c r="IO134" s="39"/>
      <c r="IP134" s="39"/>
      <c r="IQ134" s="39"/>
      <c r="IR134" s="39"/>
    </row>
    <row r="135" s="1" customFormat="1" spans="1:13">
      <c r="A135" s="97" t="s">
        <v>209</v>
      </c>
      <c r="B135" s="97"/>
      <c r="C135" s="98">
        <f t="shared" ref="C135:J135" si="4">SUM(C4:C134)</f>
        <v>493221471</v>
      </c>
      <c r="D135" s="98">
        <f t="shared" si="4"/>
        <v>0</v>
      </c>
      <c r="E135" s="98">
        <f t="shared" si="4"/>
        <v>0</v>
      </c>
      <c r="F135" s="98">
        <f t="shared" si="4"/>
        <v>0</v>
      </c>
      <c r="G135" s="98">
        <f t="shared" si="4"/>
        <v>0</v>
      </c>
      <c r="H135" s="98">
        <f t="shared" si="4"/>
        <v>450076201.11</v>
      </c>
      <c r="I135" s="98">
        <f t="shared" si="4"/>
        <v>0</v>
      </c>
      <c r="J135" s="98">
        <f t="shared" si="4"/>
        <v>43145269.89</v>
      </c>
      <c r="K135" s="102"/>
      <c r="L135" s="97"/>
      <c r="M135" s="2"/>
    </row>
  </sheetData>
  <mergeCells count="2">
    <mergeCell ref="A1:L1"/>
    <mergeCell ref="I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大安何祥锋</cp:lastModifiedBy>
  <dcterms:created xsi:type="dcterms:W3CDTF">2022-12-26T08:12:33Z</dcterms:created>
  <dcterms:modified xsi:type="dcterms:W3CDTF">2022-12-26T08:14:06Z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1555375EF5484E9AA85693E73E0721CA</vt:lpwstr>
  </property>
  <property fmtid="{D5CDD505-2E9C-101B-9397-08002B2CF9AE}" pid="3" name="KSOProductBuildVer">
    <vt:lpwstr>2052-11.1.0.12980</vt:lpwstr>
  </property>
</Properties>
</file>